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LPC-01\Desktop\Dispensa - TENDAS\"/>
    </mc:Choice>
  </mc:AlternateContent>
  <bookViews>
    <workbookView xWindow="0" yWindow="0" windowWidth="20490" windowHeight="7755" activeTab="2"/>
  </bookViews>
  <sheets>
    <sheet name="COTAÇÃO" sheetId="1" r:id="rId1"/>
    <sheet name="Quantitativo" sheetId="2" r:id="rId2"/>
    <sheet name="Apuração Media" sheetId="3" r:id="rId3"/>
    <sheet name="Orçamentaria" sheetId="4" r:id="rId4"/>
  </sheets>
  <externalReferences>
    <externalReference r:id="rId5"/>
  </externalReferences>
  <definedNames>
    <definedName name="_xlnm._FilterDatabase" localSheetId="0" hidden="1">COTAÇÃO!#REF!</definedName>
    <definedName name="_xlnm.Print_Area" localSheetId="0">COTAÇÃO!$A$1:$F$12</definedName>
  </definedNames>
  <calcPr calcId="152511"/>
</workbook>
</file>

<file path=xl/calcChain.xml><?xml version="1.0" encoding="utf-8"?>
<calcChain xmlns="http://schemas.openxmlformats.org/spreadsheetml/2006/main">
  <c r="E15" i="4" l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10" i="4"/>
  <c r="E11" i="4"/>
  <c r="E9" i="4"/>
  <c r="G49" i="4"/>
  <c r="F23" i="4" l="1"/>
  <c r="F27" i="4"/>
  <c r="F31" i="4"/>
  <c r="F35" i="4"/>
  <c r="F39" i="4"/>
  <c r="F43" i="4"/>
  <c r="F15" i="4"/>
  <c r="F19" i="4"/>
  <c r="F32" i="4"/>
  <c r="F11" i="4"/>
  <c r="F9" i="4"/>
  <c r="F10" i="4"/>
  <c r="F16" i="4"/>
  <c r="F17" i="4"/>
  <c r="F18" i="4"/>
  <c r="F20" i="4"/>
  <c r="F21" i="4"/>
  <c r="F22" i="4"/>
  <c r="F24" i="4"/>
  <c r="F25" i="4"/>
  <c r="F26" i="4"/>
  <c r="F28" i="4"/>
  <c r="F29" i="4"/>
  <c r="F30" i="4"/>
  <c r="F33" i="4"/>
  <c r="F34" i="4"/>
  <c r="F36" i="4"/>
  <c r="F37" i="4"/>
  <c r="F38" i="4"/>
  <c r="F40" i="4"/>
  <c r="F41" i="4"/>
  <c r="F42" i="4"/>
  <c r="F44" i="4"/>
  <c r="F45" i="4"/>
  <c r="F46" i="4"/>
  <c r="D45" i="4"/>
  <c r="D46" i="4"/>
  <c r="C45" i="4"/>
  <c r="C46" i="4"/>
  <c r="B46" i="4"/>
  <c r="B45" i="4"/>
  <c r="A13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10" i="4"/>
  <c r="C10" i="4"/>
  <c r="D10" i="4"/>
  <c r="B11" i="4"/>
  <c r="C11" i="4"/>
  <c r="D11" i="4"/>
  <c r="C9" i="4"/>
  <c r="D9" i="4"/>
  <c r="B9" i="4"/>
  <c r="A7" i="4"/>
  <c r="B8" i="4"/>
  <c r="C8" i="4"/>
  <c r="D8" i="4"/>
  <c r="A8" i="4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14" i="3"/>
  <c r="B43" i="3"/>
  <c r="B44" i="3"/>
  <c r="B45" i="3"/>
  <c r="F47" i="4" l="1"/>
  <c r="F12" i="4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14" i="3"/>
  <c r="A13" i="3"/>
  <c r="A7" i="3"/>
  <c r="B10" i="3"/>
  <c r="B11" i="3"/>
  <c r="B9" i="3"/>
  <c r="B8" i="3"/>
  <c r="A8" i="3"/>
  <c r="F49" i="4" l="1"/>
  <c r="H10" i="3"/>
  <c r="H11" i="3"/>
  <c r="H9" i="3"/>
</calcChain>
</file>

<file path=xl/sharedStrings.xml><?xml version="1.0" encoding="utf-8"?>
<sst xmlns="http://schemas.openxmlformats.org/spreadsheetml/2006/main" count="197" uniqueCount="73">
  <si>
    <t>PESQUISA DE MERCADO</t>
  </si>
  <si>
    <t>ESTADO DE RORAIMA</t>
  </si>
  <si>
    <t>PREFEITURA MUNICIPAL DE ALTO ALEGRE</t>
  </si>
  <si>
    <t>Seq.</t>
  </si>
  <si>
    <t>U/M</t>
  </si>
  <si>
    <t>QTDE</t>
  </si>
  <si>
    <t>VALOR TOTAL</t>
  </si>
  <si>
    <t>Validade da cotação:_____________________________________________________________</t>
  </si>
  <si>
    <t>EMPRESA:__________________________________________________________</t>
  </si>
  <si>
    <t>ENDEREÇO: ________________________________________________________</t>
  </si>
  <si>
    <t>VALOR UNIT.</t>
  </si>
  <si>
    <t xml:space="preserve">ESPECIFICAÇÃO </t>
  </si>
  <si>
    <t>Secretaria Municipal de Saúde</t>
  </si>
  <si>
    <t>Solicitamos de Vossa Senhoria que seja fornecido  a esta Prefeitura/Secretaria Municipal de Saúde, o preço dos materiais/serviços abaixo discritos fazendo constar suas devidas medidas e outras caracteristicas que possam conter, de acordo especificações de cada ítem.</t>
  </si>
  <si>
    <t xml:space="preserve">CNPJ n°. </t>
  </si>
  <si>
    <t>Alto Alegre - RR, ____ de ___________ de 2020.</t>
  </si>
  <si>
    <t>UND</t>
  </si>
  <si>
    <t>DESCRIÇÃO DOS MATERIAIS/SERVIÇOS</t>
  </si>
  <si>
    <t>M²</t>
  </si>
  <si>
    <t>Prazo de entrega do material/serviços: ______________________________________________</t>
  </si>
  <si>
    <t>V.UNITÁRIO</t>
  </si>
  <si>
    <t>V.GLOBAL</t>
  </si>
  <si>
    <t>Apuração Minima</t>
  </si>
  <si>
    <t>SUB-TOTAL</t>
  </si>
  <si>
    <t>SERVIÇOS DE LOCAÇÃO</t>
  </si>
  <si>
    <t>QTDE DE MÊS</t>
  </si>
  <si>
    <t>LOCAÇÃO MENSAL DE TENDA PIRAMIDAL 10X10</t>
  </si>
  <si>
    <t>LOCAÇÃO MENSAL DE TENDA PIRAMIDAL 5X5</t>
  </si>
  <si>
    <t>LOCAÇÃO MENSAL DE ALAMBRADO TUBULAR GALVANIZADO TEM 1,30 M DE ALTURA X 2,00 M DE LARGURA</t>
  </si>
  <si>
    <t>AQUISIÇÃO DE MATERIAIS E INSUMOS</t>
  </si>
  <si>
    <t>FORNECIMENTO DE CONJUNTO DE MESAS E CADEIRAS DE PLÁSTICO 150 KG</t>
  </si>
  <si>
    <t>JG</t>
  </si>
  <si>
    <t>FORNECIMENTO DE TOTTEM DISPLAY PARA ALCOOL EM GEL</t>
  </si>
  <si>
    <t>FORNECIMENTO DE CONE DE SINALIZAÇÃO FLEXIVEL REFLETIVO</t>
  </si>
  <si>
    <t>FORNECIMENTO E INSTALAÇÃO DE REFLETORES DE LED 150W</t>
  </si>
  <si>
    <t>FORNECIMENTO E INSTALAÇÃO DE REFLETORES DE LED 50W</t>
  </si>
  <si>
    <t>FORNECIMENTO E INSTALAÇÃO DE REFLETORES DE LED 30W</t>
  </si>
  <si>
    <t>SERVIÇO DE PINTURA, DEMARCAÇÃO E REMOÇAÕ DE FAIXAS</t>
  </si>
  <si>
    <t>FORNECIMENTO DE COLETE DE SINALIZAÇÃO REFLETIVO</t>
  </si>
  <si>
    <t>FORNECIMENTO E INSTALAÇÃO DE SMART TV LED 55’’ UHD 4K</t>
  </si>
  <si>
    <t>FORNECIMENTO DE CAIXA TERMICA COOLER 50 LITROS</t>
  </si>
  <si>
    <t>FORNECIMENTO E INSTALAÇÃO DE SISTEMA DE MONITORAMENTO INTERNO/EXTERNO – CIRCUITO FECHADO DE TV (CFTV) – COM FORNECIMENTO DE MATERIAL, REALIZADO ATRAVÉS DE CÂMERAS DISTRIBUÍDAS E CONECTADAS A UM SISTEMA CENTRAL, QUE DISPONIBILIZA AS IMAGENS ATRAVÉS DE TV, E QUE REALIZA A GRAVAÇÃO DESSES REGISTROS.</t>
  </si>
  <si>
    <t xml:space="preserve">FORNECIMENTO BASTÃO SINALIZADOR DE TRÂNSITO LARANJA LED </t>
  </si>
  <si>
    <t>FORNECIMENTO FITA ZEBRADA ADESIVA REFLETIVA 50MM X 3M AMARELA E PRETA</t>
  </si>
  <si>
    <t>FORNECIMENTO FITA ZEBRADA PARA ISOLAMENTO ÁREA 70MM X 200 MTS</t>
  </si>
  <si>
    <t xml:space="preserve">FORNECIMENTO E INSTALAÇÃO CORRENTE PLASTICA ZEBRADA PARA SINALIZAÇÃO </t>
  </si>
  <si>
    <t>METRO</t>
  </si>
  <si>
    <t>FORNECIMENTO E INSTALAÇÃO PEDESTAL PLASTICO PARA ISOLAMENTO ZEBRADO 90 CM</t>
  </si>
  <si>
    <t>FORNECIMENTO E INSTALAÇÃO DE FAIXA REFLETIVA 10CM X 240CM</t>
  </si>
  <si>
    <t xml:space="preserve">INSTALACAO E LIGAÇÃO PROVISORIA DE AGUA </t>
  </si>
  <si>
    <t>ELETRICISTA COM ENCARGOS COMPLEMENTARES</t>
  </si>
  <si>
    <t>HORA</t>
  </si>
  <si>
    <t>FORNECIMENTO DE CABO PP 3X2,5MM 750V</t>
  </si>
  <si>
    <t>FORNECIMENTO E INSTALAÇÃO CABO DE COBRE FLEXÍVEL ISOLADO, 2,5 MM², ANTICHAMA 0,6/1,0 KV, PARA CIRCUITOS TERMINAIS -</t>
  </si>
  <si>
    <t>FORNECIMENTO E INSTALAÇÃO CABO DE COBRE FLEXÍVEL ISOLADO, 4 MM², ANTICHAMA 0,6/1,0 KV, PARA CIRCUITOS TERMINAIS -</t>
  </si>
  <si>
    <t>FORNECIMENTO E INSTALAÇÃO CABO DE COBRE FLEXÍVEL ISOLADO, 6 MM², ANTICHAMA 0,6/1,0 KV, PARA CIRCUITOS TERMINAIS -</t>
  </si>
  <si>
    <t>FORNECIMENTO E INSTALAÇÃO DISJUNTOR TERMOMAGNÉTICO DIFERENCIAL BIPOLAR - 25A - SENSIBILIDADE 30MA - 240V</t>
  </si>
  <si>
    <t>INSTAL/LIGACAO PROVISORIA ELETRICA BAIXA TENSAO P/CANT OBRA OBRA, M3-CHAVE 100A CARGA 3KWH,20CV EXCL FORN MEDIDOR</t>
  </si>
  <si>
    <t>FORNECIMENTO DE ALCOOL EM GEL 70% 1 LTS</t>
  </si>
  <si>
    <t>FORNECIMENTO E INSTALAÇÃO DE CONJUNTO PARA COLETA SELETIVA DE 60L COM 4 LIXEIRAS COM SUPORTE</t>
  </si>
  <si>
    <t>FORNECIMENTO DE BARREIRA SANFONADA PANTOGRÁFICA HORIZONTAL REFLETIVA</t>
  </si>
  <si>
    <t xml:space="preserve">FORNECIMENTO E INTALAÇÃO DE INTERNET, QUE ATENDA AS BARREIRAS SANITARIAS  </t>
  </si>
  <si>
    <t>FORNECIMENTO CONJUNTO 5 MARMITAS TÉRMICA PLÁSTICA TERMOPRATOS 1,5L</t>
  </si>
  <si>
    <t>FORNECIMENTO DE ESCADA EXTENSÍVEL REBITADA EM FIBRA 35 DEGRAUS 10,80 METROS</t>
  </si>
  <si>
    <t xml:space="preserve">FORNECIMENTO DE ESCADA REGULÁVEL DOMÉSTICA DE AÇO COM 5 DEGRAU ALTURA MÁXIMA 5,10 METROS  </t>
  </si>
  <si>
    <t>Empresa 01: V. SOARES ALVES EIRELI-ME, CNPJ; 30.273.714/0001-34</t>
  </si>
  <si>
    <t>Empresa 02: IMPÉRIO EMPREENDIMENTOS EIRELI-ME, CNPJ; 11.144.221/0001-50</t>
  </si>
  <si>
    <t>Empresa 03: MAIA &amp; NASCIMENTO EMPREENDIMENTOS LTDA, CNPJ; 17.002.011/0001-03</t>
  </si>
  <si>
    <t>Sub-total</t>
  </si>
  <si>
    <t>TOTAL DAS DESPESAS</t>
  </si>
  <si>
    <t>Empresa 05: PEREIRA E DUTRA REPRESENTAÇÕES LTDA, CNPJ; 30.908.451/0001-92</t>
  </si>
  <si>
    <t>Empresa 04: W. C . SILVA EIRELI, CNPJ; 30.632.001/0001-10</t>
  </si>
  <si>
    <t xml:space="preserve">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</si>
</sst>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20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Times New Roman"/>
      <family val="1"/>
    </font>
    <font>
      <b/>
      <sz val="11"/>
      <name val="Calibri"/>
      <family val="2"/>
      <scheme val="minor"/>
    </font>
    <font>
      <b/>
      <sz val="18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7">
    <xf numFmtId="0" fontId="0" fillId="0" borderId="0" xfId="0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justify" wrapText="1"/>
    </xf>
    <xf numFmtId="0" fontId="3" fillId="0" borderId="0" xfId="0" applyFont="1" applyAlignment="1"/>
    <xf numFmtId="0" fontId="3" fillId="0" borderId="0" xfId="0" applyFont="1" applyBorder="1" applyAlignment="1"/>
    <xf numFmtId="16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164" fontId="1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4" fontId="18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44" fontId="23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44" fontId="0" fillId="0" borderId="1" xfId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vertical="center"/>
    </xf>
    <xf numFmtId="44" fontId="18" fillId="2" borderId="1" xfId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44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1" xfId="1" applyFont="1" applyFill="1" applyBorder="1" applyAlignment="1">
      <alignment vertical="center"/>
    </xf>
    <xf numFmtId="44" fontId="0" fillId="0" borderId="0" xfId="1" applyFont="1" applyFill="1"/>
    <xf numFmtId="44" fontId="14" fillId="0" borderId="2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4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704169</xdr:colOff>
      <xdr:row>0</xdr:row>
      <xdr:rowOff>137428</xdr:rowOff>
    </xdr:from>
    <xdr:to>
      <xdr:col>5</xdr:col>
      <xdr:colOff>1889692</xdr:colOff>
      <xdr:row>9</xdr:row>
      <xdr:rowOff>78242</xdr:rowOff>
    </xdr:to>
    <xdr:sp macro="" textlink="">
      <xdr:nvSpPr>
        <xdr:cNvPr id="3" name="Retângulo 2"/>
        <xdr:cNvSpPr/>
      </xdr:nvSpPr>
      <xdr:spPr>
        <a:xfrm>
          <a:off x="5521098" y="137428"/>
          <a:ext cx="4682558" cy="2158778"/>
        </a:xfrm>
        <a:prstGeom prst="rect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ysClr val="windowText" lastClr="000000"/>
            </a:solidFill>
          </a:endParaRPr>
        </a:p>
        <a:p>
          <a:pPr algn="l"/>
          <a:endParaRPr lang="pt-BR" sz="1100">
            <a:solidFill>
              <a:sysClr val="windowText" lastClr="000000"/>
            </a:solidFill>
          </a:endParaRPr>
        </a:p>
        <a:p>
          <a:pPr algn="l"/>
          <a:endParaRPr lang="pt-BR" sz="1100">
            <a:solidFill>
              <a:sysClr val="windowText" lastClr="000000"/>
            </a:solidFill>
          </a:endParaRPr>
        </a:p>
        <a:p>
          <a:pPr algn="l"/>
          <a:endParaRPr lang="pt-BR" sz="1100">
            <a:solidFill>
              <a:sysClr val="windowText" lastClr="000000"/>
            </a:solidFill>
          </a:endParaRPr>
        </a:p>
        <a:p>
          <a:pPr algn="ctr"/>
          <a:r>
            <a:rPr lang="pt-BR" sz="2000">
              <a:solidFill>
                <a:sysClr val="windowText" lastClr="000000"/>
              </a:solidFill>
            </a:rPr>
            <a:t>CNPJ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238125</xdr:rowOff>
        </xdr:from>
        <xdr:to>
          <xdr:col>1</xdr:col>
          <xdr:colOff>1123950</xdr:colOff>
          <xdr:row>5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19050</xdr:rowOff>
        </xdr:from>
        <xdr:to>
          <xdr:col>3</xdr:col>
          <xdr:colOff>542925</xdr:colOff>
          <xdr:row>4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85725</xdr:rowOff>
    </xdr:from>
    <xdr:to>
      <xdr:col>1</xdr:col>
      <xdr:colOff>646430</xdr:colOff>
      <xdr:row>4</xdr:row>
      <xdr:rowOff>95250</xdr:rowOff>
    </xdr:to>
    <xdr:pic>
      <xdr:nvPicPr>
        <xdr:cNvPr id="4" name="Imagem 3" descr="C:\Users\ADM02\AppData\Local\Temp\IMG-20161231-WA0009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98933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LPC-01/AppData/Roaming/Microsoft/Suplementos/VExtensoFre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definedNames>
      <definedName name="VExtensoFre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A4" zoomScale="70" zoomScaleNormal="70" workbookViewId="0">
      <selection activeCell="N31" sqref="N31"/>
    </sheetView>
  </sheetViews>
  <sheetFormatPr defaultRowHeight="15.75" x14ac:dyDescent="0.25"/>
  <cols>
    <col min="1" max="1" width="10" style="1" customWidth="1"/>
    <col min="2" max="2" width="62.28515625" style="3" customWidth="1"/>
    <col min="3" max="3" width="12.85546875" style="4" customWidth="1"/>
    <col min="4" max="4" width="11.5703125" style="4" customWidth="1"/>
    <col min="5" max="5" width="28" style="4" customWidth="1"/>
    <col min="6" max="6" width="29.28515625" style="2" customWidth="1"/>
    <col min="7" max="7" width="16.42578125" style="2" bestFit="1" customWidth="1"/>
    <col min="8" max="16384" width="9.140625" style="2"/>
  </cols>
  <sheetData>
    <row r="1" spans="1:8" ht="18.75" customHeight="1" x14ac:dyDescent="0.25"/>
    <row r="2" spans="1:8" ht="18.75" customHeight="1" x14ac:dyDescent="0.3">
      <c r="B2" s="84" t="s">
        <v>1</v>
      </c>
      <c r="C2" s="84"/>
      <c r="D2" s="84"/>
      <c r="E2" s="19"/>
      <c r="F2" s="6"/>
      <c r="G2" s="6"/>
      <c r="H2" s="6"/>
    </row>
    <row r="3" spans="1:8" ht="18.75" customHeight="1" x14ac:dyDescent="0.3">
      <c r="B3" s="85" t="s">
        <v>2</v>
      </c>
      <c r="C3" s="85"/>
      <c r="D3" s="85"/>
      <c r="E3" s="20"/>
      <c r="F3" s="7"/>
      <c r="G3" s="7"/>
      <c r="H3" s="7"/>
    </row>
    <row r="4" spans="1:8" s="1" customFormat="1" ht="20.25" customHeight="1" x14ac:dyDescent="0.25">
      <c r="B4" s="86" t="s">
        <v>12</v>
      </c>
      <c r="C4" s="86"/>
      <c r="D4" s="86"/>
      <c r="E4" s="14"/>
      <c r="F4" s="8"/>
    </row>
    <row r="5" spans="1:8" ht="20.25" x14ac:dyDescent="0.25">
      <c r="B5" s="86" t="s">
        <v>0</v>
      </c>
      <c r="C5" s="86"/>
      <c r="D5" s="86"/>
    </row>
    <row r="6" spans="1:8" ht="15.75" customHeight="1" x14ac:dyDescent="0.25"/>
    <row r="7" spans="1:8" ht="22.5" customHeight="1" x14ac:dyDescent="0.25">
      <c r="A7" s="82" t="s">
        <v>8</v>
      </c>
      <c r="B7" s="82"/>
      <c r="C7" s="9"/>
      <c r="D7" s="9"/>
      <c r="E7" s="9"/>
      <c r="F7" s="10"/>
    </row>
    <row r="8" spans="1:8" ht="17.25" customHeight="1" x14ac:dyDescent="0.25">
      <c r="A8" s="15" t="s">
        <v>14</v>
      </c>
      <c r="B8" s="16"/>
      <c r="C8" s="9"/>
      <c r="D8" s="9"/>
      <c r="E8" s="9"/>
      <c r="F8" s="10"/>
    </row>
    <row r="9" spans="1:8" ht="20.25" customHeight="1" x14ac:dyDescent="0.25">
      <c r="A9" s="82" t="s">
        <v>9</v>
      </c>
      <c r="B9" s="82"/>
      <c r="C9" s="9"/>
      <c r="D9" s="9"/>
      <c r="E9" s="9"/>
      <c r="F9" s="10"/>
    </row>
    <row r="10" spans="1:8" ht="18.75" x14ac:dyDescent="0.25">
      <c r="A10" s="9"/>
      <c r="B10" s="9"/>
      <c r="C10" s="9"/>
      <c r="D10" s="9"/>
      <c r="E10" s="9"/>
      <c r="F10" s="10"/>
    </row>
    <row r="11" spans="1:8" ht="70.5" customHeight="1" x14ac:dyDescent="0.25">
      <c r="A11" s="83" t="s">
        <v>13</v>
      </c>
      <c r="B11" s="83"/>
      <c r="C11" s="83"/>
      <c r="D11" s="83"/>
      <c r="E11" s="83"/>
      <c r="F11" s="83"/>
      <c r="G11" s="5"/>
    </row>
    <row r="12" spans="1:8" ht="11.25" customHeight="1" x14ac:dyDescent="0.25">
      <c r="A12" s="11"/>
      <c r="B12" s="12"/>
      <c r="C12" s="13"/>
      <c r="D12" s="13"/>
      <c r="E12" s="10"/>
      <c r="F12" s="10"/>
    </row>
    <row r="13" spans="1:8" ht="18.75" x14ac:dyDescent="0.25">
      <c r="A13" s="72" t="s">
        <v>17</v>
      </c>
      <c r="B13" s="72"/>
      <c r="C13" s="72"/>
      <c r="D13" s="72"/>
      <c r="E13" s="72"/>
      <c r="F13" s="72"/>
      <c r="G13" s="72"/>
    </row>
    <row r="14" spans="1:8" ht="25.5" x14ac:dyDescent="0.25">
      <c r="A14" s="73" t="s">
        <v>24</v>
      </c>
      <c r="B14" s="73"/>
      <c r="C14" s="73"/>
      <c r="D14" s="73"/>
      <c r="E14" s="73"/>
      <c r="F14" s="73"/>
      <c r="G14" s="73"/>
    </row>
    <row r="15" spans="1:8" ht="45" x14ac:dyDescent="0.25">
      <c r="A15" s="40" t="s">
        <v>3</v>
      </c>
      <c r="B15" s="41" t="s">
        <v>11</v>
      </c>
      <c r="C15" s="41" t="s">
        <v>4</v>
      </c>
      <c r="D15" s="41" t="s">
        <v>5</v>
      </c>
      <c r="E15" s="41" t="s">
        <v>25</v>
      </c>
      <c r="F15" s="41" t="s">
        <v>10</v>
      </c>
      <c r="G15" s="41" t="s">
        <v>6</v>
      </c>
    </row>
    <row r="16" spans="1:8" x14ac:dyDescent="0.25">
      <c r="A16" s="42"/>
      <c r="B16" s="43"/>
      <c r="C16" s="42"/>
      <c r="D16" s="42"/>
      <c r="E16" s="42"/>
      <c r="F16" s="42"/>
      <c r="G16" s="42"/>
    </row>
    <row r="17" spans="1:7" x14ac:dyDescent="0.25">
      <c r="A17" s="44">
        <v>1</v>
      </c>
      <c r="B17" s="45" t="s">
        <v>26</v>
      </c>
      <c r="C17" s="46" t="s">
        <v>16</v>
      </c>
      <c r="D17" s="47">
        <v>7</v>
      </c>
      <c r="E17" s="47">
        <v>3</v>
      </c>
      <c r="F17" s="48"/>
      <c r="G17" s="49"/>
    </row>
    <row r="18" spans="1:7" x14ac:dyDescent="0.25">
      <c r="A18" s="44">
        <v>2</v>
      </c>
      <c r="B18" s="50" t="s">
        <v>27</v>
      </c>
      <c r="C18" s="46" t="s">
        <v>16</v>
      </c>
      <c r="D18" s="47">
        <v>7</v>
      </c>
      <c r="E18" s="47">
        <v>3</v>
      </c>
      <c r="F18" s="48"/>
      <c r="G18" s="49"/>
    </row>
    <row r="19" spans="1:7" ht="45" x14ac:dyDescent="0.25">
      <c r="A19" s="44">
        <v>3</v>
      </c>
      <c r="B19" s="50" t="s">
        <v>28</v>
      </c>
      <c r="C19" s="46" t="s">
        <v>16</v>
      </c>
      <c r="D19" s="47">
        <v>225</v>
      </c>
      <c r="E19" s="47">
        <v>3</v>
      </c>
      <c r="F19" s="48"/>
      <c r="G19" s="49"/>
    </row>
    <row r="20" spans="1:7" x14ac:dyDescent="0.25">
      <c r="A20" s="74" t="s">
        <v>23</v>
      </c>
      <c r="B20" s="75"/>
      <c r="C20" s="75"/>
      <c r="D20" s="75"/>
      <c r="E20" s="75"/>
      <c r="F20" s="76"/>
      <c r="G20" s="52"/>
    </row>
    <row r="21" spans="1:7" ht="25.5" x14ac:dyDescent="0.25">
      <c r="A21" s="77" t="s">
        <v>29</v>
      </c>
      <c r="B21" s="78"/>
      <c r="C21" s="78"/>
      <c r="D21" s="78"/>
      <c r="E21" s="78"/>
      <c r="F21" s="78"/>
      <c r="G21" s="79"/>
    </row>
    <row r="22" spans="1:7" ht="22.5" x14ac:dyDescent="0.3">
      <c r="A22" s="40" t="s">
        <v>3</v>
      </c>
      <c r="B22" s="41" t="s">
        <v>11</v>
      </c>
      <c r="C22" s="41" t="s">
        <v>4</v>
      </c>
      <c r="D22" s="41" t="s">
        <v>5</v>
      </c>
      <c r="E22" s="80" t="s">
        <v>10</v>
      </c>
      <c r="F22" s="81"/>
      <c r="G22" s="53" t="s">
        <v>6</v>
      </c>
    </row>
    <row r="23" spans="1:7" ht="30" x14ac:dyDescent="0.25">
      <c r="A23" s="44">
        <v>4</v>
      </c>
      <c r="B23" s="50" t="s">
        <v>30</v>
      </c>
      <c r="C23" s="46" t="s">
        <v>31</v>
      </c>
      <c r="D23" s="47">
        <v>20</v>
      </c>
      <c r="E23" s="70"/>
      <c r="F23" s="71"/>
      <c r="G23" s="49"/>
    </row>
    <row r="24" spans="1:7" ht="30" x14ac:dyDescent="0.25">
      <c r="A24" s="44">
        <v>5</v>
      </c>
      <c r="B24" s="50" t="s">
        <v>32</v>
      </c>
      <c r="C24" s="46" t="s">
        <v>16</v>
      </c>
      <c r="D24" s="47">
        <v>50</v>
      </c>
      <c r="E24" s="70"/>
      <c r="F24" s="71"/>
      <c r="G24" s="49"/>
    </row>
    <row r="25" spans="1:7" ht="30" x14ac:dyDescent="0.25">
      <c r="A25" s="51">
        <v>6</v>
      </c>
      <c r="B25" s="50" t="s">
        <v>33</v>
      </c>
      <c r="C25" s="46" t="s">
        <v>16</v>
      </c>
      <c r="D25" s="47">
        <v>100</v>
      </c>
      <c r="E25" s="70"/>
      <c r="F25" s="71"/>
      <c r="G25" s="49"/>
    </row>
    <row r="26" spans="1:7" ht="30" x14ac:dyDescent="0.25">
      <c r="A26" s="51">
        <v>7</v>
      </c>
      <c r="B26" s="50" t="s">
        <v>34</v>
      </c>
      <c r="C26" s="46" t="s">
        <v>16</v>
      </c>
      <c r="D26" s="47">
        <v>24</v>
      </c>
      <c r="E26" s="70"/>
      <c r="F26" s="71"/>
      <c r="G26" s="49"/>
    </row>
    <row r="27" spans="1:7" ht="30" x14ac:dyDescent="0.25">
      <c r="A27" s="51">
        <v>8</v>
      </c>
      <c r="B27" s="50" t="s">
        <v>35</v>
      </c>
      <c r="C27" s="46" t="s">
        <v>16</v>
      </c>
      <c r="D27" s="47">
        <v>10</v>
      </c>
      <c r="E27" s="70"/>
      <c r="F27" s="71"/>
      <c r="G27" s="49"/>
    </row>
    <row r="28" spans="1:7" ht="30" x14ac:dyDescent="0.25">
      <c r="A28" s="51">
        <v>9</v>
      </c>
      <c r="B28" s="50" t="s">
        <v>36</v>
      </c>
      <c r="C28" s="46" t="s">
        <v>16</v>
      </c>
      <c r="D28" s="47">
        <v>30</v>
      </c>
      <c r="E28" s="70"/>
      <c r="F28" s="71"/>
      <c r="G28" s="49"/>
    </row>
    <row r="29" spans="1:7" ht="30" x14ac:dyDescent="0.25">
      <c r="A29" s="51">
        <v>10</v>
      </c>
      <c r="B29" s="50" t="s">
        <v>37</v>
      </c>
      <c r="C29" s="46" t="s">
        <v>18</v>
      </c>
      <c r="D29" s="47">
        <v>60</v>
      </c>
      <c r="E29" s="70"/>
      <c r="F29" s="71"/>
      <c r="G29" s="49"/>
    </row>
    <row r="30" spans="1:7" x14ac:dyDescent="0.25">
      <c r="A30" s="51">
        <v>11</v>
      </c>
      <c r="B30" s="50" t="s">
        <v>38</v>
      </c>
      <c r="C30" s="46" t="s">
        <v>16</v>
      </c>
      <c r="D30" s="47">
        <v>10</v>
      </c>
      <c r="E30" s="70"/>
      <c r="F30" s="71"/>
      <c r="G30" s="49"/>
    </row>
    <row r="31" spans="1:7" ht="30" x14ac:dyDescent="0.25">
      <c r="A31" s="51">
        <v>12</v>
      </c>
      <c r="B31" s="50" t="s">
        <v>39</v>
      </c>
      <c r="C31" s="46" t="s">
        <v>16</v>
      </c>
      <c r="D31" s="47">
        <v>3</v>
      </c>
      <c r="E31" s="70"/>
      <c r="F31" s="71"/>
      <c r="G31" s="49"/>
    </row>
    <row r="32" spans="1:7" x14ac:dyDescent="0.25">
      <c r="A32" s="51">
        <v>13</v>
      </c>
      <c r="B32" s="50" t="s">
        <v>40</v>
      </c>
      <c r="C32" s="46" t="s">
        <v>16</v>
      </c>
      <c r="D32" s="47">
        <v>6</v>
      </c>
      <c r="E32" s="70"/>
      <c r="F32" s="71"/>
      <c r="G32" s="49"/>
    </row>
    <row r="33" spans="1:7" ht="105" x14ac:dyDescent="0.25">
      <c r="A33" s="51">
        <v>14</v>
      </c>
      <c r="B33" s="50" t="s">
        <v>41</v>
      </c>
      <c r="C33" s="46" t="s">
        <v>16</v>
      </c>
      <c r="D33" s="47">
        <v>3</v>
      </c>
      <c r="E33" s="70"/>
      <c r="F33" s="71"/>
      <c r="G33" s="49"/>
    </row>
    <row r="34" spans="1:7" ht="30" x14ac:dyDescent="0.25">
      <c r="A34" s="51">
        <v>15</v>
      </c>
      <c r="B34" s="50" t="s">
        <v>42</v>
      </c>
      <c r="C34" s="46" t="s">
        <v>16</v>
      </c>
      <c r="D34" s="47">
        <v>4</v>
      </c>
      <c r="E34" s="70"/>
      <c r="F34" s="71"/>
      <c r="G34" s="49"/>
    </row>
    <row r="35" spans="1:7" ht="30" x14ac:dyDescent="0.25">
      <c r="A35" s="51">
        <v>16</v>
      </c>
      <c r="B35" s="50" t="s">
        <v>43</v>
      </c>
      <c r="C35" s="46" t="s">
        <v>16</v>
      </c>
      <c r="D35" s="47">
        <v>20</v>
      </c>
      <c r="E35" s="70"/>
      <c r="F35" s="71"/>
      <c r="G35" s="49"/>
    </row>
    <row r="36" spans="1:7" ht="30" x14ac:dyDescent="0.25">
      <c r="A36" s="51">
        <v>17</v>
      </c>
      <c r="B36" s="50" t="s">
        <v>44</v>
      </c>
      <c r="C36" s="46" t="s">
        <v>16</v>
      </c>
      <c r="D36" s="47">
        <v>20</v>
      </c>
      <c r="E36" s="70"/>
      <c r="F36" s="71"/>
      <c r="G36" s="49"/>
    </row>
    <row r="37" spans="1:7" ht="30" x14ac:dyDescent="0.25">
      <c r="A37" s="51">
        <v>18</v>
      </c>
      <c r="B37" s="50" t="s">
        <v>45</v>
      </c>
      <c r="C37" s="46" t="s">
        <v>46</v>
      </c>
      <c r="D37" s="47">
        <v>200</v>
      </c>
      <c r="E37" s="70"/>
      <c r="F37" s="71"/>
      <c r="G37" s="49"/>
    </row>
    <row r="38" spans="1:7" ht="30" x14ac:dyDescent="0.25">
      <c r="A38" s="51">
        <v>19</v>
      </c>
      <c r="B38" s="50" t="s">
        <v>47</v>
      </c>
      <c r="C38" s="46" t="s">
        <v>16</v>
      </c>
      <c r="D38" s="47">
        <v>20</v>
      </c>
      <c r="E38" s="70"/>
      <c r="F38" s="71"/>
      <c r="G38" s="49"/>
    </row>
    <row r="39" spans="1:7" ht="30" x14ac:dyDescent="0.25">
      <c r="A39" s="51">
        <v>20</v>
      </c>
      <c r="B39" s="50" t="s">
        <v>48</v>
      </c>
      <c r="C39" s="46" t="s">
        <v>16</v>
      </c>
      <c r="D39" s="47">
        <v>20</v>
      </c>
      <c r="E39" s="70"/>
      <c r="F39" s="71"/>
      <c r="G39" s="49"/>
    </row>
    <row r="40" spans="1:7" x14ac:dyDescent="0.25">
      <c r="A40" s="51">
        <v>21</v>
      </c>
      <c r="B40" s="50" t="s">
        <v>49</v>
      </c>
      <c r="C40" s="46" t="s">
        <v>16</v>
      </c>
      <c r="D40" s="47">
        <v>3</v>
      </c>
      <c r="E40" s="70"/>
      <c r="F40" s="71"/>
      <c r="G40" s="49"/>
    </row>
    <row r="41" spans="1:7" x14ac:dyDescent="0.25">
      <c r="A41" s="51">
        <v>22</v>
      </c>
      <c r="B41" s="50" t="s">
        <v>50</v>
      </c>
      <c r="C41" s="46" t="s">
        <v>51</v>
      </c>
      <c r="D41" s="47">
        <v>80</v>
      </c>
      <c r="E41" s="70"/>
      <c r="F41" s="71"/>
      <c r="G41" s="49"/>
    </row>
    <row r="42" spans="1:7" x14ac:dyDescent="0.25">
      <c r="A42" s="51">
        <v>23</v>
      </c>
      <c r="B42" s="50" t="s">
        <v>52</v>
      </c>
      <c r="C42" s="46" t="s">
        <v>46</v>
      </c>
      <c r="D42" s="47">
        <v>250</v>
      </c>
      <c r="E42" s="70"/>
      <c r="F42" s="71"/>
      <c r="G42" s="49"/>
    </row>
    <row r="43" spans="1:7" ht="45" x14ac:dyDescent="0.25">
      <c r="A43" s="51">
        <v>24</v>
      </c>
      <c r="B43" s="50" t="s">
        <v>53</v>
      </c>
      <c r="C43" s="46" t="s">
        <v>46</v>
      </c>
      <c r="D43" s="47">
        <v>700</v>
      </c>
      <c r="E43" s="70"/>
      <c r="F43" s="71"/>
      <c r="G43" s="49"/>
    </row>
    <row r="44" spans="1:7" ht="45" x14ac:dyDescent="0.25">
      <c r="A44" s="51">
        <v>25</v>
      </c>
      <c r="B44" s="50" t="s">
        <v>54</v>
      </c>
      <c r="C44" s="46" t="s">
        <v>46</v>
      </c>
      <c r="D44" s="47">
        <v>600</v>
      </c>
      <c r="E44" s="70"/>
      <c r="F44" s="71"/>
      <c r="G44" s="49"/>
    </row>
    <row r="45" spans="1:7" ht="45" x14ac:dyDescent="0.25">
      <c r="A45" s="51">
        <v>26</v>
      </c>
      <c r="B45" s="50" t="s">
        <v>55</v>
      </c>
      <c r="C45" s="46" t="s">
        <v>46</v>
      </c>
      <c r="D45" s="47">
        <v>600</v>
      </c>
      <c r="E45" s="70"/>
      <c r="F45" s="71"/>
      <c r="G45" s="49"/>
    </row>
    <row r="46" spans="1:7" ht="45" x14ac:dyDescent="0.25">
      <c r="A46" s="51">
        <v>27</v>
      </c>
      <c r="B46" s="50" t="s">
        <v>56</v>
      </c>
      <c r="C46" s="46" t="s">
        <v>16</v>
      </c>
      <c r="D46" s="47">
        <v>15</v>
      </c>
      <c r="E46" s="70"/>
      <c r="F46" s="71"/>
      <c r="G46" s="49"/>
    </row>
    <row r="47" spans="1:7" ht="45" x14ac:dyDescent="0.25">
      <c r="A47" s="51">
        <v>28</v>
      </c>
      <c r="B47" s="50" t="s">
        <v>57</v>
      </c>
      <c r="C47" s="46" t="s">
        <v>16</v>
      </c>
      <c r="D47" s="47">
        <v>3</v>
      </c>
      <c r="E47" s="70"/>
      <c r="F47" s="71"/>
      <c r="G47" s="49"/>
    </row>
    <row r="48" spans="1:7" x14ac:dyDescent="0.25">
      <c r="A48" s="51">
        <v>29</v>
      </c>
      <c r="B48" s="50" t="s">
        <v>58</v>
      </c>
      <c r="C48" s="46" t="s">
        <v>16</v>
      </c>
      <c r="D48" s="47">
        <v>900</v>
      </c>
      <c r="E48" s="70"/>
      <c r="F48" s="71"/>
      <c r="G48" s="49"/>
    </row>
    <row r="49" spans="1:7" ht="30" x14ac:dyDescent="0.25">
      <c r="A49" s="51">
        <v>30</v>
      </c>
      <c r="B49" s="50" t="s">
        <v>59</v>
      </c>
      <c r="C49" s="46" t="s">
        <v>16</v>
      </c>
      <c r="D49" s="47">
        <v>3</v>
      </c>
      <c r="E49" s="70"/>
      <c r="F49" s="71"/>
      <c r="G49" s="49"/>
    </row>
    <row r="50" spans="1:7" ht="30" x14ac:dyDescent="0.25">
      <c r="A50" s="51">
        <v>31</v>
      </c>
      <c r="B50" s="50" t="s">
        <v>60</v>
      </c>
      <c r="C50" s="46" t="s">
        <v>16</v>
      </c>
      <c r="D50" s="47">
        <v>6</v>
      </c>
      <c r="E50" s="70"/>
      <c r="F50" s="71"/>
      <c r="G50" s="49"/>
    </row>
    <row r="51" spans="1:7" ht="30" x14ac:dyDescent="0.25">
      <c r="A51" s="51">
        <v>32</v>
      </c>
      <c r="B51" s="50" t="s">
        <v>61</v>
      </c>
      <c r="C51" s="46" t="s">
        <v>16</v>
      </c>
      <c r="D51" s="47">
        <v>3</v>
      </c>
      <c r="E51" s="70"/>
      <c r="F51" s="71"/>
      <c r="G51" s="49"/>
    </row>
    <row r="52" spans="1:7" ht="30" x14ac:dyDescent="0.25">
      <c r="A52" s="51">
        <v>33</v>
      </c>
      <c r="B52" s="50" t="s">
        <v>62</v>
      </c>
      <c r="C52" s="46" t="s">
        <v>16</v>
      </c>
      <c r="D52" s="47">
        <v>30</v>
      </c>
      <c r="E52" s="70"/>
      <c r="F52" s="71"/>
      <c r="G52" s="49"/>
    </row>
    <row r="53" spans="1:7" ht="30" x14ac:dyDescent="0.25">
      <c r="A53" s="51">
        <v>34</v>
      </c>
      <c r="B53" s="50" t="s">
        <v>63</v>
      </c>
      <c r="C53" s="46" t="s">
        <v>16</v>
      </c>
      <c r="D53" s="47">
        <v>2</v>
      </c>
      <c r="E53" s="70"/>
      <c r="F53" s="71"/>
      <c r="G53" s="49"/>
    </row>
    <row r="54" spans="1:7" ht="30" x14ac:dyDescent="0.25">
      <c r="A54" s="51">
        <v>35</v>
      </c>
      <c r="B54" s="50" t="s">
        <v>64</v>
      </c>
      <c r="C54" s="46" t="s">
        <v>16</v>
      </c>
      <c r="D54" s="47">
        <v>3</v>
      </c>
      <c r="E54" s="70"/>
      <c r="F54" s="71"/>
      <c r="G54" s="49"/>
    </row>
    <row r="58" spans="1:7" ht="21.75" customHeight="1" x14ac:dyDescent="0.25">
      <c r="A58" s="17" t="s">
        <v>7</v>
      </c>
      <c r="B58" s="17"/>
    </row>
    <row r="59" spans="1:7" ht="26.25" x14ac:dyDescent="0.25">
      <c r="A59" s="17" t="s">
        <v>19</v>
      </c>
      <c r="B59" s="17"/>
      <c r="C59" s="17"/>
      <c r="D59" s="17"/>
      <c r="E59" s="17"/>
      <c r="F59" s="17"/>
    </row>
    <row r="61" spans="1:7" ht="26.25" x14ac:dyDescent="0.25">
      <c r="A61" s="17" t="s">
        <v>15</v>
      </c>
      <c r="B61" s="17"/>
      <c r="C61" s="17"/>
      <c r="D61" s="17"/>
      <c r="E61" s="17"/>
      <c r="F61" s="17"/>
    </row>
  </sheetData>
  <sortState ref="A9:F572">
    <sortCondition ref="B9:B572"/>
  </sortState>
  <mergeCells count="44">
    <mergeCell ref="A9:B9"/>
    <mergeCell ref="A11:F11"/>
    <mergeCell ref="B2:D2"/>
    <mergeCell ref="B3:D3"/>
    <mergeCell ref="B4:D4"/>
    <mergeCell ref="B5:D5"/>
    <mergeCell ref="A7:B7"/>
    <mergeCell ref="A13:G13"/>
    <mergeCell ref="A14:G14"/>
    <mergeCell ref="A20:F20"/>
    <mergeCell ref="A21:G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3:F53"/>
    <mergeCell ref="E54:F54"/>
    <mergeCell ref="E48:F48"/>
    <mergeCell ref="E49:F49"/>
    <mergeCell ref="E50:F50"/>
    <mergeCell ref="E51:F51"/>
    <mergeCell ref="E52:F52"/>
  </mergeCells>
  <pageMargins left="0.7" right="0.7" top="0.75" bottom="0.75" header="0.3" footer="0.3"/>
  <pageSetup paperSize="9" scale="5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238125</xdr:rowOff>
              </from>
              <to>
                <xdr:col>1</xdr:col>
                <xdr:colOff>1123950</xdr:colOff>
                <xdr:row>5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9"/>
  <sheetViews>
    <sheetView topLeftCell="A36" zoomScale="70" zoomScaleNormal="70" workbookViewId="0">
      <selection activeCell="A8" sqref="A8:D49"/>
    </sheetView>
  </sheetViews>
  <sheetFormatPr defaultRowHeight="15" x14ac:dyDescent="0.25"/>
  <cols>
    <col min="1" max="1" width="5.42578125" customWidth="1"/>
    <col min="2" max="2" width="64.42578125" customWidth="1"/>
    <col min="4" max="4" width="20.42578125" customWidth="1"/>
  </cols>
  <sheetData>
    <row r="1" spans="1:4" x14ac:dyDescent="0.25">
      <c r="B1" s="27"/>
    </row>
    <row r="2" spans="1:4" ht="18.75" x14ac:dyDescent="0.3">
      <c r="B2" s="21" t="s">
        <v>1</v>
      </c>
      <c r="C2" s="24"/>
      <c r="D2" s="24"/>
    </row>
    <row r="3" spans="1:4" ht="18.75" x14ac:dyDescent="0.3">
      <c r="B3" s="22" t="s">
        <v>2</v>
      </c>
      <c r="C3" s="25"/>
      <c r="D3" s="25"/>
    </row>
    <row r="4" spans="1:4" ht="20.25" x14ac:dyDescent="0.25">
      <c r="B4" s="23" t="s">
        <v>12</v>
      </c>
      <c r="C4" s="26"/>
      <c r="D4" s="26"/>
    </row>
    <row r="5" spans="1:4" ht="15.75" customHeight="1" x14ac:dyDescent="0.25">
      <c r="B5" s="26"/>
      <c r="C5" s="26"/>
      <c r="D5" s="26"/>
    </row>
    <row r="8" spans="1:4" ht="18.75" x14ac:dyDescent="0.25">
      <c r="A8" s="72" t="s">
        <v>17</v>
      </c>
      <c r="B8" s="72"/>
      <c r="C8" s="72"/>
      <c r="D8" s="72"/>
    </row>
    <row r="9" spans="1:4" ht="25.5" x14ac:dyDescent="0.25">
      <c r="A9" s="87" t="s">
        <v>24</v>
      </c>
      <c r="B9" s="87"/>
      <c r="C9" s="87"/>
      <c r="D9" s="87"/>
    </row>
    <row r="10" spans="1:4" ht="22.5" x14ac:dyDescent="0.25">
      <c r="A10" s="40" t="s">
        <v>3</v>
      </c>
      <c r="B10" s="41" t="s">
        <v>11</v>
      </c>
      <c r="C10" s="41" t="s">
        <v>4</v>
      </c>
      <c r="D10" s="41" t="s">
        <v>5</v>
      </c>
    </row>
    <row r="11" spans="1:4" ht="15.75" x14ac:dyDescent="0.25">
      <c r="A11" s="42"/>
      <c r="B11" s="43"/>
      <c r="C11" s="42"/>
      <c r="D11" s="42"/>
    </row>
    <row r="12" spans="1:4" x14ac:dyDescent="0.25">
      <c r="A12" s="44">
        <v>1</v>
      </c>
      <c r="B12" s="45" t="s">
        <v>26</v>
      </c>
      <c r="C12" s="46" t="s">
        <v>16</v>
      </c>
      <c r="D12" s="47">
        <v>3</v>
      </c>
    </row>
    <row r="13" spans="1:4" x14ac:dyDescent="0.25">
      <c r="A13" s="44">
        <v>2</v>
      </c>
      <c r="B13" s="50" t="s">
        <v>27</v>
      </c>
      <c r="C13" s="46" t="s">
        <v>16</v>
      </c>
      <c r="D13" s="47">
        <v>3</v>
      </c>
    </row>
    <row r="14" spans="1:4" ht="45" x14ac:dyDescent="0.25">
      <c r="A14" s="44">
        <v>3</v>
      </c>
      <c r="B14" s="50" t="s">
        <v>28</v>
      </c>
      <c r="C14" s="46" t="s">
        <v>16</v>
      </c>
      <c r="D14" s="47">
        <v>3</v>
      </c>
    </row>
    <row r="15" spans="1:4" x14ac:dyDescent="0.25">
      <c r="A15" s="74"/>
      <c r="B15" s="75"/>
      <c r="C15" s="75"/>
      <c r="D15" s="75"/>
    </row>
    <row r="16" spans="1:4" ht="25.5" x14ac:dyDescent="0.25">
      <c r="A16" s="88" t="s">
        <v>29</v>
      </c>
      <c r="B16" s="88"/>
      <c r="C16" s="88"/>
      <c r="D16" s="88"/>
    </row>
    <row r="17" spans="1:4" ht="22.5" x14ac:dyDescent="0.25">
      <c r="A17" s="40" t="s">
        <v>3</v>
      </c>
      <c r="B17" s="41" t="s">
        <v>11</v>
      </c>
      <c r="C17" s="41" t="s">
        <v>4</v>
      </c>
      <c r="D17" s="41" t="s">
        <v>5</v>
      </c>
    </row>
    <row r="18" spans="1:4" ht="30" x14ac:dyDescent="0.25">
      <c r="A18" s="44">
        <v>4</v>
      </c>
      <c r="B18" s="50" t="s">
        <v>30</v>
      </c>
      <c r="C18" s="46" t="s">
        <v>31</v>
      </c>
      <c r="D18" s="47">
        <v>20</v>
      </c>
    </row>
    <row r="19" spans="1:4" ht="30" x14ac:dyDescent="0.25">
      <c r="A19" s="44">
        <v>5</v>
      </c>
      <c r="B19" s="50" t="s">
        <v>32</v>
      </c>
      <c r="C19" s="46" t="s">
        <v>16</v>
      </c>
      <c r="D19" s="47">
        <v>50</v>
      </c>
    </row>
    <row r="20" spans="1:4" ht="30" x14ac:dyDescent="0.25">
      <c r="A20" s="51">
        <v>6</v>
      </c>
      <c r="B20" s="50" t="s">
        <v>33</v>
      </c>
      <c r="C20" s="46" t="s">
        <v>16</v>
      </c>
      <c r="D20" s="47">
        <v>100</v>
      </c>
    </row>
    <row r="21" spans="1:4" ht="30" x14ac:dyDescent="0.25">
      <c r="A21" s="51">
        <v>7</v>
      </c>
      <c r="B21" s="50" t="s">
        <v>34</v>
      </c>
      <c r="C21" s="46" t="s">
        <v>16</v>
      </c>
      <c r="D21" s="47">
        <v>24</v>
      </c>
    </row>
    <row r="22" spans="1:4" ht="30" x14ac:dyDescent="0.25">
      <c r="A22" s="51">
        <v>8</v>
      </c>
      <c r="B22" s="50" t="s">
        <v>35</v>
      </c>
      <c r="C22" s="46" t="s">
        <v>16</v>
      </c>
      <c r="D22" s="47">
        <v>10</v>
      </c>
    </row>
    <row r="23" spans="1:4" ht="30" x14ac:dyDescent="0.25">
      <c r="A23" s="51">
        <v>9</v>
      </c>
      <c r="B23" s="50" t="s">
        <v>36</v>
      </c>
      <c r="C23" s="46" t="s">
        <v>16</v>
      </c>
      <c r="D23" s="47">
        <v>30</v>
      </c>
    </row>
    <row r="24" spans="1:4" ht="30" x14ac:dyDescent="0.25">
      <c r="A24" s="51">
        <v>10</v>
      </c>
      <c r="B24" s="50" t="s">
        <v>37</v>
      </c>
      <c r="C24" s="46" t="s">
        <v>18</v>
      </c>
      <c r="D24" s="47">
        <v>60</v>
      </c>
    </row>
    <row r="25" spans="1:4" x14ac:dyDescent="0.25">
      <c r="A25" s="51">
        <v>11</v>
      </c>
      <c r="B25" s="50" t="s">
        <v>38</v>
      </c>
      <c r="C25" s="46" t="s">
        <v>16</v>
      </c>
      <c r="D25" s="47">
        <v>10</v>
      </c>
    </row>
    <row r="26" spans="1:4" ht="30" x14ac:dyDescent="0.25">
      <c r="A26" s="51">
        <v>12</v>
      </c>
      <c r="B26" s="50" t="s">
        <v>39</v>
      </c>
      <c r="C26" s="46" t="s">
        <v>16</v>
      </c>
      <c r="D26" s="47">
        <v>3</v>
      </c>
    </row>
    <row r="27" spans="1:4" x14ac:dyDescent="0.25">
      <c r="A27" s="51">
        <v>13</v>
      </c>
      <c r="B27" s="50" t="s">
        <v>40</v>
      </c>
      <c r="C27" s="46" t="s">
        <v>16</v>
      </c>
      <c r="D27" s="47">
        <v>6</v>
      </c>
    </row>
    <row r="28" spans="1:4" ht="105" x14ac:dyDescent="0.25">
      <c r="A28" s="51">
        <v>14</v>
      </c>
      <c r="B28" s="50" t="s">
        <v>41</v>
      </c>
      <c r="C28" s="46" t="s">
        <v>16</v>
      </c>
      <c r="D28" s="47">
        <v>3</v>
      </c>
    </row>
    <row r="29" spans="1:4" ht="30" x14ac:dyDescent="0.25">
      <c r="A29" s="51">
        <v>15</v>
      </c>
      <c r="B29" s="50" t="s">
        <v>42</v>
      </c>
      <c r="C29" s="46" t="s">
        <v>16</v>
      </c>
      <c r="D29" s="47">
        <v>4</v>
      </c>
    </row>
    <row r="30" spans="1:4" ht="30" x14ac:dyDescent="0.25">
      <c r="A30" s="51">
        <v>16</v>
      </c>
      <c r="B30" s="50" t="s">
        <v>43</v>
      </c>
      <c r="C30" s="46" t="s">
        <v>16</v>
      </c>
      <c r="D30" s="47">
        <v>20</v>
      </c>
    </row>
    <row r="31" spans="1:4" ht="30" x14ac:dyDescent="0.25">
      <c r="A31" s="51">
        <v>17</v>
      </c>
      <c r="B31" s="50" t="s">
        <v>44</v>
      </c>
      <c r="C31" s="46" t="s">
        <v>16</v>
      </c>
      <c r="D31" s="47">
        <v>20</v>
      </c>
    </row>
    <row r="32" spans="1:4" ht="30" x14ac:dyDescent="0.25">
      <c r="A32" s="51">
        <v>18</v>
      </c>
      <c r="B32" s="50" t="s">
        <v>45</v>
      </c>
      <c r="C32" s="46" t="s">
        <v>46</v>
      </c>
      <c r="D32" s="47">
        <v>200</v>
      </c>
    </row>
    <row r="33" spans="1:4" ht="30" x14ac:dyDescent="0.25">
      <c r="A33" s="51">
        <v>19</v>
      </c>
      <c r="B33" s="50" t="s">
        <v>47</v>
      </c>
      <c r="C33" s="46" t="s">
        <v>16</v>
      </c>
      <c r="D33" s="47">
        <v>20</v>
      </c>
    </row>
    <row r="34" spans="1:4" ht="30" x14ac:dyDescent="0.25">
      <c r="A34" s="51">
        <v>20</v>
      </c>
      <c r="B34" s="50" t="s">
        <v>48</v>
      </c>
      <c r="C34" s="46" t="s">
        <v>16</v>
      </c>
      <c r="D34" s="47">
        <v>20</v>
      </c>
    </row>
    <row r="35" spans="1:4" x14ac:dyDescent="0.25">
      <c r="A35" s="51">
        <v>21</v>
      </c>
      <c r="B35" s="50" t="s">
        <v>49</v>
      </c>
      <c r="C35" s="46" t="s">
        <v>16</v>
      </c>
      <c r="D35" s="47">
        <v>3</v>
      </c>
    </row>
    <row r="36" spans="1:4" x14ac:dyDescent="0.25">
      <c r="A36" s="51">
        <v>22</v>
      </c>
      <c r="B36" s="50" t="s">
        <v>50</v>
      </c>
      <c r="C36" s="46" t="s">
        <v>51</v>
      </c>
      <c r="D36" s="47">
        <v>80</v>
      </c>
    </row>
    <row r="37" spans="1:4" x14ac:dyDescent="0.25">
      <c r="A37" s="51">
        <v>23</v>
      </c>
      <c r="B37" s="50" t="s">
        <v>52</v>
      </c>
      <c r="C37" s="46" t="s">
        <v>46</v>
      </c>
      <c r="D37" s="47">
        <v>250</v>
      </c>
    </row>
    <row r="38" spans="1:4" ht="45" x14ac:dyDescent="0.25">
      <c r="A38" s="51">
        <v>24</v>
      </c>
      <c r="B38" s="50" t="s">
        <v>53</v>
      </c>
      <c r="C38" s="46" t="s">
        <v>46</v>
      </c>
      <c r="D38" s="47">
        <v>700</v>
      </c>
    </row>
    <row r="39" spans="1:4" ht="45" x14ac:dyDescent="0.25">
      <c r="A39" s="51">
        <v>25</v>
      </c>
      <c r="B39" s="50" t="s">
        <v>54</v>
      </c>
      <c r="C39" s="46" t="s">
        <v>46</v>
      </c>
      <c r="D39" s="47">
        <v>600</v>
      </c>
    </row>
    <row r="40" spans="1:4" ht="45" x14ac:dyDescent="0.25">
      <c r="A40" s="51">
        <v>26</v>
      </c>
      <c r="B40" s="50" t="s">
        <v>55</v>
      </c>
      <c r="C40" s="46" t="s">
        <v>46</v>
      </c>
      <c r="D40" s="47">
        <v>600</v>
      </c>
    </row>
    <row r="41" spans="1:4" ht="45" x14ac:dyDescent="0.25">
      <c r="A41" s="51">
        <v>27</v>
      </c>
      <c r="B41" s="50" t="s">
        <v>56</v>
      </c>
      <c r="C41" s="46" t="s">
        <v>16</v>
      </c>
      <c r="D41" s="47">
        <v>15</v>
      </c>
    </row>
    <row r="42" spans="1:4" ht="45" x14ac:dyDescent="0.25">
      <c r="A42" s="51">
        <v>28</v>
      </c>
      <c r="B42" s="50" t="s">
        <v>57</v>
      </c>
      <c r="C42" s="46" t="s">
        <v>16</v>
      </c>
      <c r="D42" s="47">
        <v>3</v>
      </c>
    </row>
    <row r="43" spans="1:4" x14ac:dyDescent="0.25">
      <c r="A43" s="51">
        <v>29</v>
      </c>
      <c r="B43" s="50" t="s">
        <v>58</v>
      </c>
      <c r="C43" s="46" t="s">
        <v>16</v>
      </c>
      <c r="D43" s="47">
        <v>900</v>
      </c>
    </row>
    <row r="44" spans="1:4" ht="30" x14ac:dyDescent="0.25">
      <c r="A44" s="51">
        <v>30</v>
      </c>
      <c r="B44" s="50" t="s">
        <v>59</v>
      </c>
      <c r="C44" s="46" t="s">
        <v>16</v>
      </c>
      <c r="D44" s="47">
        <v>3</v>
      </c>
    </row>
    <row r="45" spans="1:4" ht="30" x14ac:dyDescent="0.25">
      <c r="A45" s="51">
        <v>31</v>
      </c>
      <c r="B45" s="50" t="s">
        <v>60</v>
      </c>
      <c r="C45" s="46" t="s">
        <v>16</v>
      </c>
      <c r="D45" s="47">
        <v>6</v>
      </c>
    </row>
    <row r="46" spans="1:4" ht="30" x14ac:dyDescent="0.25">
      <c r="A46" s="51">
        <v>32</v>
      </c>
      <c r="B46" s="50" t="s">
        <v>61</v>
      </c>
      <c r="C46" s="46" t="s">
        <v>16</v>
      </c>
      <c r="D46" s="47">
        <v>3</v>
      </c>
    </row>
    <row r="47" spans="1:4" ht="30" x14ac:dyDescent="0.25">
      <c r="A47" s="51">
        <v>33</v>
      </c>
      <c r="B47" s="50" t="s">
        <v>62</v>
      </c>
      <c r="C47" s="46" t="s">
        <v>16</v>
      </c>
      <c r="D47" s="47">
        <v>30</v>
      </c>
    </row>
    <row r="48" spans="1:4" ht="30" x14ac:dyDescent="0.25">
      <c r="A48" s="51">
        <v>34</v>
      </c>
      <c r="B48" s="50" t="s">
        <v>63</v>
      </c>
      <c r="C48" s="46" t="s">
        <v>16</v>
      </c>
      <c r="D48" s="47">
        <v>2</v>
      </c>
    </row>
    <row r="49" spans="1:4" ht="30" x14ac:dyDescent="0.25">
      <c r="A49" s="51">
        <v>35</v>
      </c>
      <c r="B49" s="50" t="s">
        <v>64</v>
      </c>
      <c r="C49" s="46" t="s">
        <v>16</v>
      </c>
      <c r="D49" s="47">
        <v>3</v>
      </c>
    </row>
  </sheetData>
  <mergeCells count="4">
    <mergeCell ref="A8:D8"/>
    <mergeCell ref="A9:D9"/>
    <mergeCell ref="A15:D15"/>
    <mergeCell ref="A16:D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2</xdr:col>
                <xdr:colOff>114300</xdr:colOff>
                <xdr:row>1</xdr:row>
                <xdr:rowOff>19050</xdr:rowOff>
              </from>
              <to>
                <xdr:col>3</xdr:col>
                <xdr:colOff>542925</xdr:colOff>
                <xdr:row>4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0"/>
  <sheetViews>
    <sheetView tabSelected="1" zoomScaleNormal="100" workbookViewId="0">
      <selection activeCell="G8" sqref="G8"/>
    </sheetView>
  </sheetViews>
  <sheetFormatPr defaultRowHeight="15" x14ac:dyDescent="0.25"/>
  <cols>
    <col min="1" max="1" width="5.85546875" customWidth="1"/>
    <col min="2" max="2" width="33" customWidth="1"/>
    <col min="3" max="3" width="16.7109375" customWidth="1"/>
    <col min="4" max="4" width="16" customWidth="1"/>
    <col min="5" max="6" width="16" style="67" customWidth="1"/>
    <col min="7" max="7" width="15" customWidth="1"/>
    <col min="8" max="8" width="17.85546875" customWidth="1"/>
    <col min="10" max="10" width="17.85546875" customWidth="1"/>
  </cols>
  <sheetData>
    <row r="6" spans="1:10" x14ac:dyDescent="0.25">
      <c r="A6" s="35"/>
      <c r="B6" s="35"/>
      <c r="C6" s="35"/>
      <c r="D6" s="35"/>
      <c r="E6" s="64"/>
      <c r="F6" s="64"/>
      <c r="G6" s="35"/>
      <c r="H6" s="35"/>
    </row>
    <row r="7" spans="1:10" ht="25.5" x14ac:dyDescent="0.25">
      <c r="A7" s="87" t="str">
        <f>Quantitativo!A9</f>
        <v>SERVIÇOS DE LOCAÇÃO</v>
      </c>
      <c r="B7" s="87"/>
      <c r="C7" s="87"/>
      <c r="D7" s="87"/>
      <c r="E7" s="87"/>
      <c r="F7" s="87"/>
      <c r="G7" s="87"/>
      <c r="H7" s="87"/>
    </row>
    <row r="8" spans="1:10" ht="168.75" x14ac:dyDescent="0.25">
      <c r="A8" s="33" t="str">
        <f>Quantitativo!A10</f>
        <v>Seq.</v>
      </c>
      <c r="B8" s="33" t="str">
        <f>Quantitativo!B10</f>
        <v xml:space="preserve">ESPECIFICAÇÃO </v>
      </c>
      <c r="C8" s="38" t="s">
        <v>65</v>
      </c>
      <c r="D8" s="38" t="s">
        <v>66</v>
      </c>
      <c r="E8" s="65" t="s">
        <v>67</v>
      </c>
      <c r="F8" s="65" t="s">
        <v>71</v>
      </c>
      <c r="G8" s="38" t="s">
        <v>70</v>
      </c>
      <c r="H8" s="34" t="s">
        <v>22</v>
      </c>
    </row>
    <row r="9" spans="1:10" ht="30" x14ac:dyDescent="0.25">
      <c r="A9" s="33">
        <v>1</v>
      </c>
      <c r="B9" s="36" t="str">
        <f>Quantitativo!B12</f>
        <v>LOCAÇÃO MENSAL DE TENDA PIRAMIDAL 10X10</v>
      </c>
      <c r="C9" s="63">
        <v>21630</v>
      </c>
      <c r="D9" s="39">
        <v>22050</v>
      </c>
      <c r="E9" s="66">
        <v>21000</v>
      </c>
      <c r="F9" s="66">
        <v>22000</v>
      </c>
      <c r="G9" s="39">
        <v>21735</v>
      </c>
      <c r="H9" s="37">
        <f>MIN(C9:G9)</f>
        <v>21000</v>
      </c>
      <c r="J9" s="58"/>
    </row>
    <row r="10" spans="1:10" ht="41.25" customHeight="1" x14ac:dyDescent="0.25">
      <c r="A10" s="33">
        <v>2</v>
      </c>
      <c r="B10" s="36" t="str">
        <f>Quantitativo!B13</f>
        <v>LOCAÇÃO MENSAL DE TENDA PIRAMIDAL 5X5</v>
      </c>
      <c r="C10" s="63">
        <v>10815</v>
      </c>
      <c r="D10" s="39">
        <v>11025</v>
      </c>
      <c r="E10" s="66">
        <v>10500</v>
      </c>
      <c r="F10" s="66">
        <v>11000</v>
      </c>
      <c r="G10" s="39">
        <v>10867.5</v>
      </c>
      <c r="H10" s="37">
        <f t="shared" ref="H10:H11" si="0">MIN(C10:G10)</f>
        <v>10500</v>
      </c>
      <c r="J10" s="58"/>
    </row>
    <row r="11" spans="1:10" ht="66" customHeight="1" x14ac:dyDescent="0.25">
      <c r="A11" s="33">
        <v>3</v>
      </c>
      <c r="B11" s="36" t="str">
        <f>Quantitativo!B14</f>
        <v>LOCAÇÃO MENSAL DE ALAMBRADO TUBULAR GALVANIZADO TEM 1,30 M DE ALTURA X 2,00 M DE LARGURA</v>
      </c>
      <c r="C11" s="63">
        <v>3476.25</v>
      </c>
      <c r="D11" s="39">
        <v>3543.75</v>
      </c>
      <c r="E11" s="66">
        <v>3375</v>
      </c>
      <c r="F11" s="66">
        <v>3500</v>
      </c>
      <c r="G11" s="39">
        <v>3493.13</v>
      </c>
      <c r="H11" s="37">
        <f t="shared" si="0"/>
        <v>3375</v>
      </c>
      <c r="J11" s="58"/>
    </row>
    <row r="12" spans="1:10" x14ac:dyDescent="0.25">
      <c r="J12" s="58"/>
    </row>
    <row r="13" spans="1:10" ht="25.5" x14ac:dyDescent="0.35">
      <c r="A13" s="89" t="str">
        <f>Quantitativo!A16</f>
        <v>AQUISIÇÃO DE MATERIAIS E INSUMOS</v>
      </c>
      <c r="B13" s="89"/>
      <c r="C13" s="89"/>
      <c r="D13" s="89"/>
      <c r="E13" s="89"/>
      <c r="F13" s="89"/>
      <c r="G13" s="89"/>
      <c r="H13" s="89"/>
      <c r="J13" s="58"/>
    </row>
    <row r="14" spans="1:10" ht="45" x14ac:dyDescent="0.25">
      <c r="A14" s="55">
        <v>4</v>
      </c>
      <c r="B14" s="54" t="str">
        <f>Quantitativo!B18</f>
        <v>FORNECIMENTO DE CONJUNTO DE MESAS E CADEIRAS DE PLÁSTICO 150 KG</v>
      </c>
      <c r="C14" s="56">
        <v>412.77</v>
      </c>
      <c r="D14" s="56">
        <v>420.79</v>
      </c>
      <c r="E14" s="57">
        <v>400.75</v>
      </c>
      <c r="F14" s="57">
        <v>450</v>
      </c>
      <c r="G14" s="56">
        <v>414.78</v>
      </c>
      <c r="H14" s="56">
        <f>MIN(C14:G14)</f>
        <v>400.75</v>
      </c>
      <c r="I14" s="28"/>
      <c r="J14" s="58"/>
    </row>
    <row r="15" spans="1:10" ht="30" x14ac:dyDescent="0.25">
      <c r="A15" s="55">
        <v>5</v>
      </c>
      <c r="B15" s="54" t="str">
        <f>Quantitativo!B19</f>
        <v>FORNECIMENTO DE TOTTEM DISPLAY PARA ALCOOL EM GEL</v>
      </c>
      <c r="C15" s="56">
        <v>463.5</v>
      </c>
      <c r="D15" s="56">
        <v>472.5</v>
      </c>
      <c r="E15" s="57">
        <v>450</v>
      </c>
      <c r="F15" s="57">
        <v>480</v>
      </c>
      <c r="G15" s="56">
        <v>465.75</v>
      </c>
      <c r="H15" s="56">
        <f t="shared" ref="H15:H45" si="1">MIN(C15:G15)</f>
        <v>450</v>
      </c>
      <c r="I15" s="28"/>
      <c r="J15" s="58"/>
    </row>
    <row r="16" spans="1:10" ht="30" x14ac:dyDescent="0.25">
      <c r="A16" s="55">
        <v>6</v>
      </c>
      <c r="B16" s="54" t="str">
        <f>Quantitativo!B20</f>
        <v>FORNECIMENTO DE CONE DE SINALIZAÇÃO FLEXIVEL REFLETIVO</v>
      </c>
      <c r="C16" s="56">
        <v>258</v>
      </c>
      <c r="D16" s="56">
        <v>263.01</v>
      </c>
      <c r="E16" s="57">
        <v>250.49</v>
      </c>
      <c r="F16" s="57">
        <v>270</v>
      </c>
      <c r="G16" s="56">
        <v>259.26</v>
      </c>
      <c r="H16" s="56">
        <f t="shared" si="1"/>
        <v>250.49</v>
      </c>
      <c r="I16" s="28"/>
      <c r="J16" s="58"/>
    </row>
    <row r="17" spans="1:10" ht="30" x14ac:dyDescent="0.25">
      <c r="A17" s="55">
        <v>7</v>
      </c>
      <c r="B17" s="54" t="str">
        <f>Quantitativo!B21</f>
        <v>FORNECIMENTO E INSTALAÇÃO DE REFLETORES DE LED 150W</v>
      </c>
      <c r="C17" s="56">
        <v>515</v>
      </c>
      <c r="D17" s="56">
        <v>525</v>
      </c>
      <c r="E17" s="57">
        <v>500</v>
      </c>
      <c r="F17" s="57">
        <v>560</v>
      </c>
      <c r="G17" s="56">
        <v>517.5</v>
      </c>
      <c r="H17" s="56">
        <f t="shared" si="1"/>
        <v>500</v>
      </c>
      <c r="I17" s="28"/>
      <c r="J17" s="58"/>
    </row>
    <row r="18" spans="1:10" ht="30" x14ac:dyDescent="0.25">
      <c r="A18" s="55">
        <v>8</v>
      </c>
      <c r="B18" s="54" t="str">
        <f>Quantitativo!B22</f>
        <v>FORNECIMENTO E INSTALAÇÃO DE REFLETORES DE LED 50W</v>
      </c>
      <c r="C18" s="56">
        <v>257.5</v>
      </c>
      <c r="D18" s="56">
        <v>262.5</v>
      </c>
      <c r="E18" s="57">
        <v>250</v>
      </c>
      <c r="F18" s="57">
        <v>270</v>
      </c>
      <c r="G18" s="56">
        <v>258.75</v>
      </c>
      <c r="H18" s="56">
        <f t="shared" si="1"/>
        <v>250</v>
      </c>
      <c r="I18" s="28"/>
      <c r="J18" s="58"/>
    </row>
    <row r="19" spans="1:10" ht="30" x14ac:dyDescent="0.25">
      <c r="A19" s="55">
        <v>9</v>
      </c>
      <c r="B19" s="54" t="str">
        <f>Quantitativo!B23</f>
        <v>FORNECIMENTO E INSTALAÇÃO DE REFLETORES DE LED 30W</v>
      </c>
      <c r="C19" s="56">
        <v>154.5</v>
      </c>
      <c r="D19" s="56">
        <v>157.5</v>
      </c>
      <c r="E19" s="57">
        <v>150</v>
      </c>
      <c r="F19" s="57">
        <v>170</v>
      </c>
      <c r="G19" s="56">
        <v>155.25</v>
      </c>
      <c r="H19" s="56">
        <f t="shared" si="1"/>
        <v>150</v>
      </c>
      <c r="I19" s="28"/>
      <c r="J19" s="58"/>
    </row>
    <row r="20" spans="1:10" ht="45" x14ac:dyDescent="0.25">
      <c r="A20" s="55">
        <v>10</v>
      </c>
      <c r="B20" s="54" t="str">
        <f>Quantitativo!B24</f>
        <v>SERVIÇO DE PINTURA, DEMARCAÇÃO E REMOÇAÕ DE FAIXAS</v>
      </c>
      <c r="C20" s="56">
        <v>103</v>
      </c>
      <c r="D20" s="56">
        <v>105</v>
      </c>
      <c r="E20" s="57">
        <v>100</v>
      </c>
      <c r="F20" s="57">
        <v>120</v>
      </c>
      <c r="G20" s="56">
        <v>103.5</v>
      </c>
      <c r="H20" s="56">
        <f t="shared" si="1"/>
        <v>100</v>
      </c>
      <c r="I20" s="28"/>
      <c r="J20" s="58"/>
    </row>
    <row r="21" spans="1:10" ht="30" x14ac:dyDescent="0.25">
      <c r="A21" s="55">
        <v>11</v>
      </c>
      <c r="B21" s="54" t="str">
        <f>Quantitativo!B25</f>
        <v>FORNECIMENTO DE COLETE DE SINALIZAÇÃO REFLETIVO</v>
      </c>
      <c r="C21" s="56">
        <v>82.4</v>
      </c>
      <c r="D21" s="56">
        <v>84</v>
      </c>
      <c r="E21" s="57">
        <v>80</v>
      </c>
      <c r="F21" s="57">
        <v>100</v>
      </c>
      <c r="G21" s="56">
        <v>82.8</v>
      </c>
      <c r="H21" s="56">
        <f t="shared" si="1"/>
        <v>80</v>
      </c>
      <c r="I21" s="28"/>
      <c r="J21" s="58"/>
    </row>
    <row r="22" spans="1:10" ht="30" x14ac:dyDescent="0.25">
      <c r="A22" s="55">
        <v>12</v>
      </c>
      <c r="B22" s="54" t="str">
        <f>Quantitativo!B26</f>
        <v>FORNECIMENTO E INSTALAÇÃO DE SMART TV LED 55’’ UHD 4K</v>
      </c>
      <c r="C22" s="56">
        <v>4274.8999999999996</v>
      </c>
      <c r="D22" s="56">
        <v>4357.91</v>
      </c>
      <c r="E22" s="57">
        <v>4150.3900000000003</v>
      </c>
      <c r="F22" s="57">
        <v>4300</v>
      </c>
      <c r="G22" s="56">
        <v>4295.6499999999996</v>
      </c>
      <c r="H22" s="56">
        <f t="shared" si="1"/>
        <v>4150.3900000000003</v>
      </c>
      <c r="I22" s="28"/>
      <c r="J22" s="58"/>
    </row>
    <row r="23" spans="1:10" ht="30" x14ac:dyDescent="0.25">
      <c r="A23" s="55">
        <v>13</v>
      </c>
      <c r="B23" s="54" t="str">
        <f>Quantitativo!B27</f>
        <v>FORNECIMENTO DE CAIXA TERMICA COOLER 50 LITROS</v>
      </c>
      <c r="C23" s="56">
        <v>515</v>
      </c>
      <c r="D23" s="56">
        <v>525</v>
      </c>
      <c r="E23" s="57">
        <v>500</v>
      </c>
      <c r="F23" s="57">
        <v>520</v>
      </c>
      <c r="G23" s="56">
        <v>517.5</v>
      </c>
      <c r="H23" s="56">
        <f t="shared" si="1"/>
        <v>500</v>
      </c>
      <c r="I23" s="28"/>
      <c r="J23" s="58"/>
    </row>
    <row r="24" spans="1:10" ht="165" x14ac:dyDescent="0.25">
      <c r="A24" s="55">
        <v>14</v>
      </c>
      <c r="B24" s="54" t="str">
        <f>Quantitativo!B28</f>
        <v>FORNECIMENTO E INSTALAÇÃO DE SISTEMA DE MONITORAMENTO INTERNO/EXTERNO – CIRCUITO FECHADO DE TV (CFTV) – COM FORNECIMENTO DE MATERIAL, REALIZADO ATRAVÉS DE CÂMERAS DISTRIBUÍDAS E CONECTADAS A UM SISTEMA CENTRAL, QUE DISPONIBILIZA AS IMAGENS ATRAVÉS DE TV, E QUE REALIZA A GRAVAÇÃO DESSES REGISTROS.</v>
      </c>
      <c r="C24" s="56">
        <v>8920.6200000000008</v>
      </c>
      <c r="D24" s="56">
        <v>9093.84</v>
      </c>
      <c r="E24" s="57">
        <v>8660.7999999999993</v>
      </c>
      <c r="F24" s="57">
        <v>9000</v>
      </c>
      <c r="G24" s="56">
        <v>8963.93</v>
      </c>
      <c r="H24" s="56">
        <f t="shared" si="1"/>
        <v>8660.7999999999993</v>
      </c>
      <c r="I24" s="28"/>
      <c r="J24" s="58"/>
    </row>
    <row r="25" spans="1:10" ht="45" x14ac:dyDescent="0.25">
      <c r="A25" s="55">
        <v>15</v>
      </c>
      <c r="B25" s="54" t="str">
        <f>Quantitativo!B29</f>
        <v xml:space="preserve">FORNECIMENTO BASTÃO SINALIZADOR DE TRÂNSITO LARANJA LED </v>
      </c>
      <c r="C25" s="56">
        <v>154.5</v>
      </c>
      <c r="D25" s="56">
        <v>157.5</v>
      </c>
      <c r="E25" s="57">
        <v>150</v>
      </c>
      <c r="F25" s="57">
        <v>160</v>
      </c>
      <c r="G25" s="56">
        <v>155.25</v>
      </c>
      <c r="H25" s="56">
        <f t="shared" si="1"/>
        <v>150</v>
      </c>
      <c r="I25" s="28"/>
      <c r="J25" s="58"/>
    </row>
    <row r="26" spans="1:10" ht="45" x14ac:dyDescent="0.25">
      <c r="A26" s="55">
        <v>16</v>
      </c>
      <c r="B26" s="54" t="str">
        <f>Quantitativo!B30</f>
        <v>FORNECIMENTO FITA ZEBRADA ADESIVA REFLETIVA 50MM X 3M AMARELA E PRETA</v>
      </c>
      <c r="C26" s="56">
        <v>82.4</v>
      </c>
      <c r="D26" s="56">
        <v>84</v>
      </c>
      <c r="E26" s="57">
        <v>80</v>
      </c>
      <c r="F26" s="57">
        <v>90</v>
      </c>
      <c r="G26" s="56">
        <v>82.8</v>
      </c>
      <c r="H26" s="56">
        <f t="shared" si="1"/>
        <v>80</v>
      </c>
      <c r="I26" s="28"/>
      <c r="J26" s="58"/>
    </row>
    <row r="27" spans="1:10" ht="45" x14ac:dyDescent="0.25">
      <c r="A27" s="55">
        <v>17</v>
      </c>
      <c r="B27" s="54" t="str">
        <f>Quantitativo!B31</f>
        <v>FORNECIMENTO FITA ZEBRADA PARA ISOLAMENTO ÁREA 70MM X 200 MTS</v>
      </c>
      <c r="C27" s="56">
        <v>154.5</v>
      </c>
      <c r="D27" s="56">
        <v>157.5</v>
      </c>
      <c r="E27" s="57">
        <v>150</v>
      </c>
      <c r="F27" s="57">
        <v>170</v>
      </c>
      <c r="G27" s="56">
        <v>155.25</v>
      </c>
      <c r="H27" s="56">
        <f t="shared" si="1"/>
        <v>150</v>
      </c>
      <c r="I27" s="28"/>
      <c r="J27" s="58"/>
    </row>
    <row r="28" spans="1:10" ht="45" x14ac:dyDescent="0.25">
      <c r="A28" s="55">
        <v>18</v>
      </c>
      <c r="B28" s="54" t="str">
        <f>Quantitativo!B32</f>
        <v xml:space="preserve">FORNECIMENTO E INSTALAÇÃO CORRENTE PLASTICA ZEBRADA PARA SINALIZAÇÃO </v>
      </c>
      <c r="C28" s="56">
        <v>12.77</v>
      </c>
      <c r="D28" s="56">
        <v>13.02</v>
      </c>
      <c r="E28" s="57">
        <v>12.4</v>
      </c>
      <c r="F28" s="57">
        <v>14</v>
      </c>
      <c r="G28" s="56">
        <v>12.83</v>
      </c>
      <c r="H28" s="56">
        <f t="shared" si="1"/>
        <v>12.4</v>
      </c>
      <c r="I28" s="28"/>
      <c r="J28" s="58"/>
    </row>
    <row r="29" spans="1:10" ht="45" x14ac:dyDescent="0.25">
      <c r="A29" s="55">
        <v>19</v>
      </c>
      <c r="B29" s="54" t="str">
        <f>Quantitativo!B33</f>
        <v>FORNECIMENTO E INSTALAÇÃO PEDESTAL PLASTICO PARA ISOLAMENTO ZEBRADO 90 CM</v>
      </c>
      <c r="C29" s="56">
        <v>62.11</v>
      </c>
      <c r="D29" s="56">
        <v>63.32</v>
      </c>
      <c r="E29" s="57">
        <v>60.3</v>
      </c>
      <c r="F29" s="57">
        <v>65</v>
      </c>
      <c r="G29" s="56">
        <v>62.41</v>
      </c>
      <c r="H29" s="56">
        <f t="shared" si="1"/>
        <v>60.3</v>
      </c>
      <c r="I29" s="28"/>
      <c r="J29" s="58"/>
    </row>
    <row r="30" spans="1:10" ht="30" x14ac:dyDescent="0.25">
      <c r="A30" s="55">
        <v>20</v>
      </c>
      <c r="B30" s="54" t="str">
        <f>Quantitativo!B34</f>
        <v>FORNECIMENTO E INSTALAÇÃO DE FAIXA REFLETIVA 10CM X 240CM</v>
      </c>
      <c r="C30" s="56">
        <v>103</v>
      </c>
      <c r="D30" s="56">
        <v>105</v>
      </c>
      <c r="E30" s="57">
        <v>100</v>
      </c>
      <c r="F30" s="57">
        <v>110</v>
      </c>
      <c r="G30" s="56">
        <v>103.5</v>
      </c>
      <c r="H30" s="56">
        <f t="shared" si="1"/>
        <v>100</v>
      </c>
      <c r="I30" s="28"/>
      <c r="J30" s="58"/>
    </row>
    <row r="31" spans="1:10" ht="30" x14ac:dyDescent="0.25">
      <c r="A31" s="55">
        <v>21</v>
      </c>
      <c r="B31" s="54" t="str">
        <f>Quantitativo!B35</f>
        <v xml:space="preserve">INSTALACAO E LIGAÇÃO PROVISORIA DE AGUA </v>
      </c>
      <c r="C31" s="56">
        <v>1169.48</v>
      </c>
      <c r="D31" s="56">
        <v>1192.19</v>
      </c>
      <c r="E31" s="57">
        <v>1135.42</v>
      </c>
      <c r="F31" s="57">
        <v>1200</v>
      </c>
      <c r="G31" s="56">
        <v>1175.1600000000001</v>
      </c>
      <c r="H31" s="56">
        <f t="shared" si="1"/>
        <v>1135.42</v>
      </c>
      <c r="I31" s="28"/>
      <c r="J31" s="58"/>
    </row>
    <row r="32" spans="1:10" ht="30" x14ac:dyDescent="0.25">
      <c r="A32" s="55">
        <v>22</v>
      </c>
      <c r="B32" s="54" t="str">
        <f>Quantitativo!B36</f>
        <v>ELETRICISTA COM ENCARGOS COMPLEMENTARES</v>
      </c>
      <c r="C32" s="56">
        <v>20.6</v>
      </c>
      <c r="D32" s="56">
        <v>21</v>
      </c>
      <c r="E32" s="57">
        <v>20</v>
      </c>
      <c r="F32" s="57">
        <v>22</v>
      </c>
      <c r="G32" s="56">
        <v>20.7</v>
      </c>
      <c r="H32" s="56">
        <f t="shared" si="1"/>
        <v>20</v>
      </c>
      <c r="I32" s="28"/>
      <c r="J32" s="58"/>
    </row>
    <row r="33" spans="1:10" ht="30" x14ac:dyDescent="0.25">
      <c r="A33" s="55">
        <v>23</v>
      </c>
      <c r="B33" s="54" t="str">
        <f>Quantitativo!B37</f>
        <v>FORNECIMENTO DE CABO PP 3X2,5MM 750V</v>
      </c>
      <c r="C33" s="56">
        <v>6.59</v>
      </c>
      <c r="D33" s="56">
        <v>6.72</v>
      </c>
      <c r="E33" s="57">
        <v>6.4</v>
      </c>
      <c r="F33" s="57">
        <v>7</v>
      </c>
      <c r="G33" s="56">
        <v>6.62</v>
      </c>
      <c r="H33" s="56">
        <f t="shared" si="1"/>
        <v>6.4</v>
      </c>
      <c r="I33" s="28"/>
      <c r="J33" s="58"/>
    </row>
    <row r="34" spans="1:10" ht="60" x14ac:dyDescent="0.25">
      <c r="A34" s="55">
        <v>24</v>
      </c>
      <c r="B34" s="54" t="str">
        <f>Quantitativo!B38</f>
        <v>FORNECIMENTO E INSTALAÇÃO CABO DE COBRE FLEXÍVEL ISOLADO, 2,5 MM², ANTICHAMA 0,6/1,0 KV, PARA CIRCUITOS TERMINAIS -</v>
      </c>
      <c r="C34" s="56">
        <v>1.55</v>
      </c>
      <c r="D34" s="56">
        <v>1.58</v>
      </c>
      <c r="E34" s="57">
        <v>1.5</v>
      </c>
      <c r="F34" s="57">
        <v>1.7</v>
      </c>
      <c r="G34" s="56">
        <v>1.55</v>
      </c>
      <c r="H34" s="56">
        <f t="shared" si="1"/>
        <v>1.5</v>
      </c>
      <c r="I34" s="28"/>
      <c r="J34" s="58"/>
    </row>
    <row r="35" spans="1:10" ht="60" x14ac:dyDescent="0.25">
      <c r="A35" s="55">
        <v>25</v>
      </c>
      <c r="B35" s="54" t="str">
        <f>Quantitativo!B39</f>
        <v>FORNECIMENTO E INSTALAÇÃO CABO DE COBRE FLEXÍVEL ISOLADO, 4 MM², ANTICHAMA 0,6/1,0 KV, PARA CIRCUITOS TERMINAIS -</v>
      </c>
      <c r="C35" s="56">
        <v>3.02</v>
      </c>
      <c r="D35" s="56">
        <v>3.08</v>
      </c>
      <c r="E35" s="57">
        <v>2.93</v>
      </c>
      <c r="F35" s="57">
        <v>3.2</v>
      </c>
      <c r="G35" s="56">
        <v>3.03</v>
      </c>
      <c r="H35" s="56">
        <f t="shared" si="1"/>
        <v>2.93</v>
      </c>
      <c r="I35" s="28"/>
      <c r="J35" s="58"/>
    </row>
    <row r="36" spans="1:10" ht="60" x14ac:dyDescent="0.25">
      <c r="A36" s="55">
        <v>26</v>
      </c>
      <c r="B36" s="54" t="str">
        <f>Quantitativo!B40</f>
        <v>FORNECIMENTO E INSTALAÇÃO CABO DE COBRE FLEXÍVEL ISOLADO, 6 MM², ANTICHAMA 0,6/1,0 KV, PARA CIRCUITOS TERMINAIS -</v>
      </c>
      <c r="C36" s="56">
        <v>3.91</v>
      </c>
      <c r="D36" s="56">
        <v>3.99</v>
      </c>
      <c r="E36" s="57">
        <v>3.8</v>
      </c>
      <c r="F36" s="57">
        <v>4</v>
      </c>
      <c r="G36" s="56">
        <v>3.93</v>
      </c>
      <c r="H36" s="56">
        <f t="shared" si="1"/>
        <v>3.8</v>
      </c>
      <c r="I36" s="28"/>
      <c r="J36" s="58"/>
    </row>
    <row r="37" spans="1:10" ht="60" x14ac:dyDescent="0.25">
      <c r="A37" s="55">
        <v>27</v>
      </c>
      <c r="B37" s="54" t="str">
        <f>Quantitativo!B41</f>
        <v>FORNECIMENTO E INSTALAÇÃO DISJUNTOR TERMOMAGNÉTICO DIFERENCIAL BIPOLAR - 25A - SENSIBILIDADE 30MA - 240V</v>
      </c>
      <c r="C37" s="56">
        <v>455.45</v>
      </c>
      <c r="D37" s="56">
        <v>464.29</v>
      </c>
      <c r="E37" s="57">
        <v>442.18</v>
      </c>
      <c r="F37" s="57">
        <v>460</v>
      </c>
      <c r="G37" s="56">
        <v>457.66</v>
      </c>
      <c r="H37" s="56">
        <f t="shared" si="1"/>
        <v>442.18</v>
      </c>
      <c r="I37" s="28"/>
      <c r="J37" s="58"/>
    </row>
    <row r="38" spans="1:10" ht="75" x14ac:dyDescent="0.25">
      <c r="A38" s="55">
        <v>28</v>
      </c>
      <c r="B38" s="54" t="str">
        <f>Quantitativo!B42</f>
        <v>INSTAL/LIGACAO PROVISORIA ELETRICA BAIXA TENSAO P/CANT OBRA OBRA, M3-CHAVE 100A CARGA 3KWH,20CV EXCL FORN MEDIDOR</v>
      </c>
      <c r="C38" s="56">
        <v>1548.85</v>
      </c>
      <c r="D38" s="56">
        <v>1578.93</v>
      </c>
      <c r="E38" s="57">
        <v>1503.74</v>
      </c>
      <c r="F38" s="57">
        <v>1600</v>
      </c>
      <c r="G38" s="56">
        <v>1556.37</v>
      </c>
      <c r="H38" s="56">
        <f t="shared" si="1"/>
        <v>1503.74</v>
      </c>
      <c r="I38" s="28"/>
      <c r="J38" s="58"/>
    </row>
    <row r="39" spans="1:10" ht="30" x14ac:dyDescent="0.25">
      <c r="A39" s="55">
        <v>29</v>
      </c>
      <c r="B39" s="54" t="str">
        <f>Quantitativo!B43</f>
        <v>FORNECIMENTO DE ALCOOL EM GEL 70% 1 LTS</v>
      </c>
      <c r="C39" s="56">
        <v>15.71</v>
      </c>
      <c r="D39" s="56">
        <v>16.010000000000002</v>
      </c>
      <c r="E39" s="57">
        <v>15.25</v>
      </c>
      <c r="F39" s="57">
        <v>16</v>
      </c>
      <c r="G39" s="56">
        <v>15.78</v>
      </c>
      <c r="H39" s="56">
        <f t="shared" si="1"/>
        <v>15.25</v>
      </c>
      <c r="I39" s="28"/>
      <c r="J39" s="58"/>
    </row>
    <row r="40" spans="1:10" ht="60" x14ac:dyDescent="0.25">
      <c r="A40" s="55">
        <v>30</v>
      </c>
      <c r="B40" s="54" t="str">
        <f>Quantitativo!B44</f>
        <v>FORNECIMENTO E INSTALAÇÃO DE CONJUNTO PARA COLETA SELETIVA DE 60L COM 4 LIXEIRAS COM SUPORTE</v>
      </c>
      <c r="C40" s="56">
        <v>535.19000000000005</v>
      </c>
      <c r="D40" s="56">
        <v>545.58000000000004</v>
      </c>
      <c r="E40" s="57">
        <v>519.6</v>
      </c>
      <c r="F40" s="57">
        <v>550</v>
      </c>
      <c r="G40" s="56">
        <v>537.79</v>
      </c>
      <c r="H40" s="56">
        <f t="shared" si="1"/>
        <v>519.6</v>
      </c>
      <c r="I40" s="28"/>
      <c r="J40" s="58"/>
    </row>
    <row r="41" spans="1:10" ht="45" x14ac:dyDescent="0.25">
      <c r="A41" s="55">
        <v>31</v>
      </c>
      <c r="B41" s="54" t="str">
        <f>Quantitativo!B45</f>
        <v>FORNECIMENTO DE BARREIRA SANFONADA PANTOGRÁFICA HORIZONTAL REFLETIVA</v>
      </c>
      <c r="C41" s="56">
        <v>2575</v>
      </c>
      <c r="D41" s="60">
        <v>2625</v>
      </c>
      <c r="E41" s="57">
        <v>2500</v>
      </c>
      <c r="F41" s="57">
        <v>2600</v>
      </c>
      <c r="G41" s="56">
        <v>2587.5</v>
      </c>
      <c r="H41" s="56">
        <f t="shared" si="1"/>
        <v>2500</v>
      </c>
      <c r="I41" s="28"/>
      <c r="J41" s="58"/>
    </row>
    <row r="42" spans="1:10" ht="45" x14ac:dyDescent="0.25">
      <c r="A42" s="55">
        <v>32</v>
      </c>
      <c r="B42" s="54" t="str">
        <f>Quantitativo!B46</f>
        <v xml:space="preserve">FORNECIMENTO E INTALAÇÃO DE INTERNET, QUE ATENDA AS BARREIRAS SANITARIAS  </v>
      </c>
      <c r="C42" s="56">
        <v>2060</v>
      </c>
      <c r="D42" s="60">
        <v>2100</v>
      </c>
      <c r="E42" s="57">
        <v>2000</v>
      </c>
      <c r="F42" s="57">
        <v>2200</v>
      </c>
      <c r="G42" s="56">
        <v>2070</v>
      </c>
      <c r="H42" s="56">
        <f t="shared" si="1"/>
        <v>2000</v>
      </c>
      <c r="I42" s="28"/>
      <c r="J42" s="58"/>
    </row>
    <row r="43" spans="1:10" ht="45" x14ac:dyDescent="0.25">
      <c r="A43" s="55">
        <v>33</v>
      </c>
      <c r="B43" s="54" t="str">
        <f>Quantitativo!B47</f>
        <v>FORNECIMENTO CONJUNTO 5 MARMITAS TÉRMICA PLÁSTICA TERMOPRATOS 1,5L</v>
      </c>
      <c r="C43" s="57">
        <v>191.48</v>
      </c>
      <c r="D43" s="60">
        <v>195.2</v>
      </c>
      <c r="E43" s="68">
        <v>185.9</v>
      </c>
      <c r="F43" s="68">
        <v>200</v>
      </c>
      <c r="G43" s="60">
        <v>192.41</v>
      </c>
      <c r="H43" s="56">
        <f t="shared" si="1"/>
        <v>185.9</v>
      </c>
      <c r="I43" s="28"/>
      <c r="J43" s="58"/>
    </row>
    <row r="44" spans="1:10" ht="45" x14ac:dyDescent="0.25">
      <c r="A44" s="55">
        <v>34</v>
      </c>
      <c r="B44" s="54" t="str">
        <f>Quantitativo!B48</f>
        <v>FORNECIMENTO DE ESCADA EXTENSÍVEL REBITADA EM FIBRA 35 DEGRAUS 10,80 METROS</v>
      </c>
      <c r="C44" s="57">
        <v>2539.9299999999998</v>
      </c>
      <c r="D44" s="60">
        <v>2589.25</v>
      </c>
      <c r="E44" s="68">
        <v>2465.9499999999998</v>
      </c>
      <c r="F44" s="68">
        <v>2600</v>
      </c>
      <c r="G44" s="60">
        <v>2552.2600000000002</v>
      </c>
      <c r="H44" s="56">
        <f t="shared" si="1"/>
        <v>2465.9499999999998</v>
      </c>
      <c r="I44" s="28"/>
      <c r="J44" s="58"/>
    </row>
    <row r="45" spans="1:10" ht="60" x14ac:dyDescent="0.25">
      <c r="A45" s="55">
        <v>35</v>
      </c>
      <c r="B45" s="54" t="str">
        <f>Quantitativo!B49</f>
        <v xml:space="preserve">FORNECIMENTO DE ESCADA REGULÁVEL DOMÉSTICA DE AÇO COM 5 DEGRAU ALTURA MÁXIMA 5,10 METROS  </v>
      </c>
      <c r="C45" s="57">
        <v>1571.77</v>
      </c>
      <c r="D45" s="60">
        <v>1602.29</v>
      </c>
      <c r="E45" s="68">
        <v>1525.99</v>
      </c>
      <c r="F45" s="68">
        <v>1600</v>
      </c>
      <c r="G45" s="60">
        <v>1579.4</v>
      </c>
      <c r="H45" s="56">
        <f t="shared" si="1"/>
        <v>1525.99</v>
      </c>
      <c r="I45" s="28"/>
      <c r="J45" s="58"/>
    </row>
    <row r="46" spans="1:10" x14ac:dyDescent="0.25">
      <c r="J46" s="59"/>
    </row>
    <row r="50" spans="5:8" x14ac:dyDescent="0.25">
      <c r="E50" s="69"/>
      <c r="F50" s="69"/>
      <c r="H50" s="59"/>
    </row>
  </sheetData>
  <mergeCells count="2">
    <mergeCell ref="A7:H7"/>
    <mergeCell ref="A13:H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1"/>
  <sheetViews>
    <sheetView zoomScale="110" zoomScaleNormal="110" workbookViewId="0">
      <selection activeCell="F49" sqref="F49"/>
    </sheetView>
  </sheetViews>
  <sheetFormatPr defaultRowHeight="15" x14ac:dyDescent="0.25"/>
  <cols>
    <col min="1" max="1" width="7" customWidth="1"/>
    <col min="2" max="2" width="28.28515625" customWidth="1"/>
    <col min="3" max="4" width="9.140625" style="28"/>
    <col min="5" max="5" width="16.42578125" style="28" customWidth="1"/>
    <col min="6" max="6" width="22.85546875" style="28" customWidth="1"/>
    <col min="7" max="7" width="14" customWidth="1"/>
    <col min="8" max="8" width="19.7109375" customWidth="1"/>
  </cols>
  <sheetData>
    <row r="7" spans="1:6" ht="26.25" x14ac:dyDescent="0.25">
      <c r="A7" s="92" t="str">
        <f>Quantitativo!A9</f>
        <v>SERVIÇOS DE LOCAÇÃO</v>
      </c>
      <c r="B7" s="93"/>
      <c r="C7" s="93"/>
      <c r="D7" s="93"/>
      <c r="E7" s="93"/>
      <c r="F7" s="94"/>
    </row>
    <row r="8" spans="1:6" ht="18.75" x14ac:dyDescent="0.25">
      <c r="A8" s="29" t="str">
        <f>Quantitativo!A10</f>
        <v>Seq.</v>
      </c>
      <c r="B8" s="29" t="str">
        <f>Quantitativo!B10</f>
        <v xml:space="preserve">ESPECIFICAÇÃO </v>
      </c>
      <c r="C8" s="29" t="str">
        <f>Quantitativo!C10</f>
        <v>U/M</v>
      </c>
      <c r="D8" s="29" t="str">
        <f>Quantitativo!D10</f>
        <v>QTDE</v>
      </c>
      <c r="E8" s="29" t="s">
        <v>20</v>
      </c>
      <c r="F8" s="29" t="s">
        <v>21</v>
      </c>
    </row>
    <row r="9" spans="1:6" ht="30" x14ac:dyDescent="0.25">
      <c r="A9" s="18">
        <v>1</v>
      </c>
      <c r="B9" s="31" t="str">
        <f>Quantitativo!B12</f>
        <v>LOCAÇÃO MENSAL DE TENDA PIRAMIDAL 10X10</v>
      </c>
      <c r="C9" s="31" t="str">
        <f>Quantitativo!C12</f>
        <v>UND</v>
      </c>
      <c r="D9" s="31">
        <f>Quantitativo!D12</f>
        <v>3</v>
      </c>
      <c r="E9" s="32">
        <f>'Apuração Media'!H9</f>
        <v>21000</v>
      </c>
      <c r="F9" s="32">
        <f>D9*E9</f>
        <v>63000</v>
      </c>
    </row>
    <row r="10" spans="1:6" ht="30" x14ac:dyDescent="0.25">
      <c r="A10" s="18">
        <v>2</v>
      </c>
      <c r="B10" s="31" t="str">
        <f>Quantitativo!B13</f>
        <v>LOCAÇÃO MENSAL DE TENDA PIRAMIDAL 5X5</v>
      </c>
      <c r="C10" s="31" t="str">
        <f>Quantitativo!C13</f>
        <v>UND</v>
      </c>
      <c r="D10" s="31">
        <f>Quantitativo!D13</f>
        <v>3</v>
      </c>
      <c r="E10" s="32">
        <f>'Apuração Media'!H10</f>
        <v>10500</v>
      </c>
      <c r="F10" s="32">
        <f t="shared" ref="F10:F11" si="0">D10*E10</f>
        <v>31500</v>
      </c>
    </row>
    <row r="11" spans="1:6" ht="60" x14ac:dyDescent="0.25">
      <c r="A11" s="18">
        <v>3</v>
      </c>
      <c r="B11" s="31" t="str">
        <f>Quantitativo!B14</f>
        <v>LOCAÇÃO MENSAL DE ALAMBRADO TUBULAR GALVANIZADO TEM 1,30 M DE ALTURA X 2,00 M DE LARGURA</v>
      </c>
      <c r="C11" s="31" t="str">
        <f>Quantitativo!C14</f>
        <v>UND</v>
      </c>
      <c r="D11" s="31">
        <f>Quantitativo!D14</f>
        <v>3</v>
      </c>
      <c r="E11" s="32">
        <f>'Apuração Media'!H11</f>
        <v>3375</v>
      </c>
      <c r="F11" s="32">
        <f t="shared" si="0"/>
        <v>10125</v>
      </c>
    </row>
    <row r="12" spans="1:6" x14ac:dyDescent="0.25">
      <c r="A12" s="95" t="s">
        <v>68</v>
      </c>
      <c r="B12" s="96"/>
      <c r="C12" s="96"/>
      <c r="D12" s="96"/>
      <c r="E12" s="96"/>
      <c r="F12" s="62">
        <f>SUM(F9:F11)</f>
        <v>104625</v>
      </c>
    </row>
    <row r="13" spans="1:6" ht="26.25" x14ac:dyDescent="0.25">
      <c r="A13" s="92" t="str">
        <f>Quantitativo!A16</f>
        <v>AQUISIÇÃO DE MATERIAIS E INSUMOS</v>
      </c>
      <c r="B13" s="93"/>
      <c r="C13" s="93"/>
      <c r="D13" s="93"/>
      <c r="E13" s="93"/>
      <c r="F13" s="94"/>
    </row>
    <row r="14" spans="1:6" ht="18.75" x14ac:dyDescent="0.25">
      <c r="A14" s="29" t="s">
        <v>3</v>
      </c>
      <c r="B14" s="61" t="str">
        <f>Quantitativo!B17</f>
        <v xml:space="preserve">ESPECIFICAÇÃO </v>
      </c>
      <c r="C14" s="61" t="str">
        <f>Quantitativo!C17</f>
        <v>U/M</v>
      </c>
      <c r="D14" s="61" t="str">
        <f>Quantitativo!D17</f>
        <v>QTDE</v>
      </c>
      <c r="E14" s="29" t="s">
        <v>20</v>
      </c>
      <c r="F14" s="29" t="s">
        <v>21</v>
      </c>
    </row>
    <row r="15" spans="1:6" ht="45" x14ac:dyDescent="0.25">
      <c r="A15" s="18">
        <v>4</v>
      </c>
      <c r="B15" s="31" t="str">
        <f>Quantitativo!B18</f>
        <v>FORNECIMENTO DE CONJUNTO DE MESAS E CADEIRAS DE PLÁSTICO 150 KG</v>
      </c>
      <c r="C15" s="31" t="str">
        <f>Quantitativo!C18</f>
        <v>JG</v>
      </c>
      <c r="D15" s="31">
        <f>Quantitativo!D18</f>
        <v>20</v>
      </c>
      <c r="E15" s="32">
        <f>'Apuração Media'!H14</f>
        <v>400.75</v>
      </c>
      <c r="F15" s="32">
        <f>D15*E15</f>
        <v>8015</v>
      </c>
    </row>
    <row r="16" spans="1:6" ht="30" x14ac:dyDescent="0.25">
      <c r="A16" s="18">
        <v>5</v>
      </c>
      <c r="B16" s="31" t="str">
        <f>Quantitativo!B19</f>
        <v>FORNECIMENTO DE TOTTEM DISPLAY PARA ALCOOL EM GEL</v>
      </c>
      <c r="C16" s="31" t="str">
        <f>Quantitativo!C19</f>
        <v>UND</v>
      </c>
      <c r="D16" s="31">
        <f>Quantitativo!D19</f>
        <v>50</v>
      </c>
      <c r="E16" s="32">
        <f>'Apuração Media'!H15</f>
        <v>450</v>
      </c>
      <c r="F16" s="32">
        <f t="shared" ref="F16:F46" si="1">D16*E16</f>
        <v>22500</v>
      </c>
    </row>
    <row r="17" spans="1:6" ht="45" x14ac:dyDescent="0.25">
      <c r="A17" s="18">
        <v>6</v>
      </c>
      <c r="B17" s="31" t="str">
        <f>Quantitativo!B20</f>
        <v>FORNECIMENTO DE CONE DE SINALIZAÇÃO FLEXIVEL REFLETIVO</v>
      </c>
      <c r="C17" s="31" t="str">
        <f>Quantitativo!C20</f>
        <v>UND</v>
      </c>
      <c r="D17" s="31">
        <f>Quantitativo!D20</f>
        <v>100</v>
      </c>
      <c r="E17" s="32">
        <f>'Apuração Media'!H16</f>
        <v>250.49</v>
      </c>
      <c r="F17" s="32">
        <f t="shared" si="1"/>
        <v>25049</v>
      </c>
    </row>
    <row r="18" spans="1:6" ht="45" x14ac:dyDescent="0.25">
      <c r="A18" s="18">
        <v>7</v>
      </c>
      <c r="B18" s="31" t="str">
        <f>Quantitativo!B21</f>
        <v>FORNECIMENTO E INSTALAÇÃO DE REFLETORES DE LED 150W</v>
      </c>
      <c r="C18" s="31" t="str">
        <f>Quantitativo!C21</f>
        <v>UND</v>
      </c>
      <c r="D18" s="31">
        <f>Quantitativo!D21</f>
        <v>24</v>
      </c>
      <c r="E18" s="32">
        <f>'Apuração Media'!H17</f>
        <v>500</v>
      </c>
      <c r="F18" s="32">
        <f t="shared" si="1"/>
        <v>12000</v>
      </c>
    </row>
    <row r="19" spans="1:6" ht="45" x14ac:dyDescent="0.25">
      <c r="A19" s="18">
        <v>8</v>
      </c>
      <c r="B19" s="31" t="str">
        <f>Quantitativo!B22</f>
        <v>FORNECIMENTO E INSTALAÇÃO DE REFLETORES DE LED 50W</v>
      </c>
      <c r="C19" s="31" t="str">
        <f>Quantitativo!C22</f>
        <v>UND</v>
      </c>
      <c r="D19" s="31">
        <f>Quantitativo!D22</f>
        <v>10</v>
      </c>
      <c r="E19" s="32">
        <f>'Apuração Media'!H18</f>
        <v>250</v>
      </c>
      <c r="F19" s="32">
        <f t="shared" si="1"/>
        <v>2500</v>
      </c>
    </row>
    <row r="20" spans="1:6" ht="45" x14ac:dyDescent="0.25">
      <c r="A20" s="18">
        <v>9</v>
      </c>
      <c r="B20" s="31" t="str">
        <f>Quantitativo!B23</f>
        <v>FORNECIMENTO E INSTALAÇÃO DE REFLETORES DE LED 30W</v>
      </c>
      <c r="C20" s="31" t="str">
        <f>Quantitativo!C23</f>
        <v>UND</v>
      </c>
      <c r="D20" s="31">
        <f>Quantitativo!D23</f>
        <v>30</v>
      </c>
      <c r="E20" s="32">
        <f>'Apuração Media'!H19</f>
        <v>150</v>
      </c>
      <c r="F20" s="32">
        <f t="shared" si="1"/>
        <v>4500</v>
      </c>
    </row>
    <row r="21" spans="1:6" ht="45" x14ac:dyDescent="0.25">
      <c r="A21" s="18">
        <v>10</v>
      </c>
      <c r="B21" s="31" t="str">
        <f>Quantitativo!B24</f>
        <v>SERVIÇO DE PINTURA, DEMARCAÇÃO E REMOÇAÕ DE FAIXAS</v>
      </c>
      <c r="C21" s="31" t="str">
        <f>Quantitativo!C24</f>
        <v>M²</v>
      </c>
      <c r="D21" s="31">
        <f>Quantitativo!D24</f>
        <v>60</v>
      </c>
      <c r="E21" s="32">
        <f>'Apuração Media'!H20</f>
        <v>100</v>
      </c>
      <c r="F21" s="32">
        <f t="shared" si="1"/>
        <v>6000</v>
      </c>
    </row>
    <row r="22" spans="1:6" ht="30" x14ac:dyDescent="0.25">
      <c r="A22" s="18">
        <v>11</v>
      </c>
      <c r="B22" s="31" t="str">
        <f>Quantitativo!B25</f>
        <v>FORNECIMENTO DE COLETE DE SINALIZAÇÃO REFLETIVO</v>
      </c>
      <c r="C22" s="31" t="str">
        <f>Quantitativo!C25</f>
        <v>UND</v>
      </c>
      <c r="D22" s="31">
        <f>Quantitativo!D25</f>
        <v>10</v>
      </c>
      <c r="E22" s="32">
        <f>'Apuração Media'!H21</f>
        <v>80</v>
      </c>
      <c r="F22" s="32">
        <f t="shared" si="1"/>
        <v>800</v>
      </c>
    </row>
    <row r="23" spans="1:6" ht="45" x14ac:dyDescent="0.25">
      <c r="A23" s="18">
        <v>12</v>
      </c>
      <c r="B23" s="31" t="str">
        <f>Quantitativo!B26</f>
        <v>FORNECIMENTO E INSTALAÇÃO DE SMART TV LED 55’’ UHD 4K</v>
      </c>
      <c r="C23" s="31" t="str">
        <f>Quantitativo!C26</f>
        <v>UND</v>
      </c>
      <c r="D23" s="31">
        <f>Quantitativo!D26</f>
        <v>3</v>
      </c>
      <c r="E23" s="32">
        <f>'Apuração Media'!H22</f>
        <v>4150.3900000000003</v>
      </c>
      <c r="F23" s="32">
        <f t="shared" si="1"/>
        <v>12451.170000000002</v>
      </c>
    </row>
    <row r="24" spans="1:6" ht="30" x14ac:dyDescent="0.25">
      <c r="A24" s="18">
        <v>13</v>
      </c>
      <c r="B24" s="31" t="str">
        <f>Quantitativo!B27</f>
        <v>FORNECIMENTO DE CAIXA TERMICA COOLER 50 LITROS</v>
      </c>
      <c r="C24" s="31" t="str">
        <f>Quantitativo!C27</f>
        <v>UND</v>
      </c>
      <c r="D24" s="31">
        <f>Quantitativo!D27</f>
        <v>6</v>
      </c>
      <c r="E24" s="32">
        <f>'Apuração Media'!H23</f>
        <v>500</v>
      </c>
      <c r="F24" s="32">
        <f t="shared" si="1"/>
        <v>3000</v>
      </c>
    </row>
    <row r="25" spans="1:6" ht="210" x14ac:dyDescent="0.25">
      <c r="A25" s="18">
        <v>14</v>
      </c>
      <c r="B25" s="31" t="str">
        <f>Quantitativo!B28</f>
        <v>FORNECIMENTO E INSTALAÇÃO DE SISTEMA DE MONITORAMENTO INTERNO/EXTERNO – CIRCUITO FECHADO DE TV (CFTV) – COM FORNECIMENTO DE MATERIAL, REALIZADO ATRAVÉS DE CÂMERAS DISTRIBUÍDAS E CONECTADAS A UM SISTEMA CENTRAL, QUE DISPONIBILIZA AS IMAGENS ATRAVÉS DE TV, E QUE REALIZA A GRAVAÇÃO DESSES REGISTROS.</v>
      </c>
      <c r="C25" s="31" t="str">
        <f>Quantitativo!C28</f>
        <v>UND</v>
      </c>
      <c r="D25" s="31">
        <f>Quantitativo!D28</f>
        <v>3</v>
      </c>
      <c r="E25" s="32">
        <f>'Apuração Media'!H24</f>
        <v>8660.7999999999993</v>
      </c>
      <c r="F25" s="32">
        <f t="shared" si="1"/>
        <v>25982.399999999998</v>
      </c>
    </row>
    <row r="26" spans="1:6" ht="45" x14ac:dyDescent="0.25">
      <c r="A26" s="18">
        <v>15</v>
      </c>
      <c r="B26" s="31" t="str">
        <f>Quantitativo!B29</f>
        <v xml:space="preserve">FORNECIMENTO BASTÃO SINALIZADOR DE TRÂNSITO LARANJA LED </v>
      </c>
      <c r="C26" s="31" t="str">
        <f>Quantitativo!C29</f>
        <v>UND</v>
      </c>
      <c r="D26" s="31">
        <f>Quantitativo!D29</f>
        <v>4</v>
      </c>
      <c r="E26" s="32">
        <f>'Apuração Media'!H25</f>
        <v>150</v>
      </c>
      <c r="F26" s="32">
        <f t="shared" si="1"/>
        <v>600</v>
      </c>
    </row>
    <row r="27" spans="1:6" ht="45" x14ac:dyDescent="0.25">
      <c r="A27" s="18">
        <v>16</v>
      </c>
      <c r="B27" s="31" t="str">
        <f>Quantitativo!B30</f>
        <v>FORNECIMENTO FITA ZEBRADA ADESIVA REFLETIVA 50MM X 3M AMARELA E PRETA</v>
      </c>
      <c r="C27" s="31" t="str">
        <f>Quantitativo!C30</f>
        <v>UND</v>
      </c>
      <c r="D27" s="31">
        <f>Quantitativo!D30</f>
        <v>20</v>
      </c>
      <c r="E27" s="32">
        <f>'Apuração Media'!H26</f>
        <v>80</v>
      </c>
      <c r="F27" s="32">
        <f t="shared" si="1"/>
        <v>1600</v>
      </c>
    </row>
    <row r="28" spans="1:6" ht="45" x14ac:dyDescent="0.25">
      <c r="A28" s="18">
        <v>17</v>
      </c>
      <c r="B28" s="31" t="str">
        <f>Quantitativo!B31</f>
        <v>FORNECIMENTO FITA ZEBRADA PARA ISOLAMENTO ÁREA 70MM X 200 MTS</v>
      </c>
      <c r="C28" s="31" t="str">
        <f>Quantitativo!C31</f>
        <v>UND</v>
      </c>
      <c r="D28" s="31">
        <f>Quantitativo!D31</f>
        <v>20</v>
      </c>
      <c r="E28" s="32">
        <f>'Apuração Media'!H27</f>
        <v>150</v>
      </c>
      <c r="F28" s="32">
        <f t="shared" si="1"/>
        <v>3000</v>
      </c>
    </row>
    <row r="29" spans="1:6" ht="60" x14ac:dyDescent="0.25">
      <c r="A29" s="18">
        <v>18</v>
      </c>
      <c r="B29" s="31" t="str">
        <f>Quantitativo!B32</f>
        <v xml:space="preserve">FORNECIMENTO E INSTALAÇÃO CORRENTE PLASTICA ZEBRADA PARA SINALIZAÇÃO </v>
      </c>
      <c r="C29" s="31" t="str">
        <f>Quantitativo!C32</f>
        <v>METRO</v>
      </c>
      <c r="D29" s="31">
        <f>Quantitativo!D32</f>
        <v>200</v>
      </c>
      <c r="E29" s="32">
        <f>'Apuração Media'!H28</f>
        <v>12.4</v>
      </c>
      <c r="F29" s="32">
        <f t="shared" si="1"/>
        <v>2480</v>
      </c>
    </row>
    <row r="30" spans="1:6" ht="60" x14ac:dyDescent="0.25">
      <c r="A30" s="18">
        <v>19</v>
      </c>
      <c r="B30" s="31" t="str">
        <f>Quantitativo!B33</f>
        <v>FORNECIMENTO E INSTALAÇÃO PEDESTAL PLASTICO PARA ISOLAMENTO ZEBRADO 90 CM</v>
      </c>
      <c r="C30" s="31" t="str">
        <f>Quantitativo!C33</f>
        <v>UND</v>
      </c>
      <c r="D30" s="31">
        <f>Quantitativo!D33</f>
        <v>20</v>
      </c>
      <c r="E30" s="32">
        <f>'Apuração Media'!H29</f>
        <v>60.3</v>
      </c>
      <c r="F30" s="32">
        <f t="shared" si="1"/>
        <v>1206</v>
      </c>
    </row>
    <row r="31" spans="1:6" ht="45" x14ac:dyDescent="0.25">
      <c r="A31" s="18">
        <v>20</v>
      </c>
      <c r="B31" s="31" t="str">
        <f>Quantitativo!B34</f>
        <v>FORNECIMENTO E INSTALAÇÃO DE FAIXA REFLETIVA 10CM X 240CM</v>
      </c>
      <c r="C31" s="31" t="str">
        <f>Quantitativo!C34</f>
        <v>UND</v>
      </c>
      <c r="D31" s="31">
        <f>Quantitativo!D34</f>
        <v>20</v>
      </c>
      <c r="E31" s="32">
        <f>'Apuração Media'!H30</f>
        <v>100</v>
      </c>
      <c r="F31" s="32">
        <f t="shared" si="1"/>
        <v>2000</v>
      </c>
    </row>
    <row r="32" spans="1:6" ht="30" x14ac:dyDescent="0.25">
      <c r="A32" s="18">
        <v>21</v>
      </c>
      <c r="B32" s="31" t="str">
        <f>Quantitativo!B35</f>
        <v xml:space="preserve">INSTALACAO E LIGAÇÃO PROVISORIA DE AGUA </v>
      </c>
      <c r="C32" s="31" t="str">
        <f>Quantitativo!C35</f>
        <v>UND</v>
      </c>
      <c r="D32" s="31">
        <f>Quantitativo!D35</f>
        <v>3</v>
      </c>
      <c r="E32" s="32">
        <f>'Apuração Media'!H31</f>
        <v>1135.42</v>
      </c>
      <c r="F32" s="32">
        <f t="shared" si="1"/>
        <v>3406.26</v>
      </c>
    </row>
    <row r="33" spans="1:6" ht="30" x14ac:dyDescent="0.25">
      <c r="A33" s="18">
        <v>22</v>
      </c>
      <c r="B33" s="31" t="str">
        <f>Quantitativo!B36</f>
        <v>ELETRICISTA COM ENCARGOS COMPLEMENTARES</v>
      </c>
      <c r="C33" s="31" t="str">
        <f>Quantitativo!C36</f>
        <v>HORA</v>
      </c>
      <c r="D33" s="31">
        <f>Quantitativo!D36</f>
        <v>80</v>
      </c>
      <c r="E33" s="32">
        <f>'Apuração Media'!H32</f>
        <v>20</v>
      </c>
      <c r="F33" s="32">
        <f t="shared" si="1"/>
        <v>1600</v>
      </c>
    </row>
    <row r="34" spans="1:6" ht="30" x14ac:dyDescent="0.25">
      <c r="A34" s="18">
        <v>23</v>
      </c>
      <c r="B34" s="31" t="str">
        <f>Quantitativo!B37</f>
        <v>FORNECIMENTO DE CABO PP 3X2,5MM 750V</v>
      </c>
      <c r="C34" s="31" t="str">
        <f>Quantitativo!C37</f>
        <v>METRO</v>
      </c>
      <c r="D34" s="31">
        <f>Quantitativo!D37</f>
        <v>250</v>
      </c>
      <c r="E34" s="32">
        <f>'Apuração Media'!H33</f>
        <v>6.4</v>
      </c>
      <c r="F34" s="32">
        <f t="shared" si="1"/>
        <v>1600</v>
      </c>
    </row>
    <row r="35" spans="1:6" ht="75" x14ac:dyDescent="0.25">
      <c r="A35" s="18">
        <v>24</v>
      </c>
      <c r="B35" s="31" t="str">
        <f>Quantitativo!B38</f>
        <v>FORNECIMENTO E INSTALAÇÃO CABO DE COBRE FLEXÍVEL ISOLADO, 2,5 MM², ANTICHAMA 0,6/1,0 KV, PARA CIRCUITOS TERMINAIS -</v>
      </c>
      <c r="C35" s="31" t="str">
        <f>Quantitativo!C38</f>
        <v>METRO</v>
      </c>
      <c r="D35" s="31">
        <f>Quantitativo!D38</f>
        <v>700</v>
      </c>
      <c r="E35" s="32">
        <f>'Apuração Media'!H34</f>
        <v>1.5</v>
      </c>
      <c r="F35" s="32">
        <f t="shared" si="1"/>
        <v>1050</v>
      </c>
    </row>
    <row r="36" spans="1:6" ht="75" x14ac:dyDescent="0.25">
      <c r="A36" s="18">
        <v>25</v>
      </c>
      <c r="B36" s="31" t="str">
        <f>Quantitativo!B39</f>
        <v>FORNECIMENTO E INSTALAÇÃO CABO DE COBRE FLEXÍVEL ISOLADO, 4 MM², ANTICHAMA 0,6/1,0 KV, PARA CIRCUITOS TERMINAIS -</v>
      </c>
      <c r="C36" s="31" t="str">
        <f>Quantitativo!C39</f>
        <v>METRO</v>
      </c>
      <c r="D36" s="31">
        <f>Quantitativo!D39</f>
        <v>600</v>
      </c>
      <c r="E36" s="32">
        <f>'Apuração Media'!H35</f>
        <v>2.93</v>
      </c>
      <c r="F36" s="32">
        <f t="shared" si="1"/>
        <v>1758</v>
      </c>
    </row>
    <row r="37" spans="1:6" ht="75" x14ac:dyDescent="0.25">
      <c r="A37" s="18">
        <v>26</v>
      </c>
      <c r="B37" s="31" t="str">
        <f>Quantitativo!B40</f>
        <v>FORNECIMENTO E INSTALAÇÃO CABO DE COBRE FLEXÍVEL ISOLADO, 6 MM², ANTICHAMA 0,6/1,0 KV, PARA CIRCUITOS TERMINAIS -</v>
      </c>
      <c r="C37" s="31" t="str">
        <f>Quantitativo!C40</f>
        <v>METRO</v>
      </c>
      <c r="D37" s="31">
        <f>Quantitativo!D40</f>
        <v>600</v>
      </c>
      <c r="E37" s="32">
        <f>'Apuração Media'!H36</f>
        <v>3.8</v>
      </c>
      <c r="F37" s="32">
        <f t="shared" si="1"/>
        <v>2280</v>
      </c>
    </row>
    <row r="38" spans="1:6" ht="75" x14ac:dyDescent="0.25">
      <c r="A38" s="18">
        <v>27</v>
      </c>
      <c r="B38" s="31" t="str">
        <f>Quantitativo!B41</f>
        <v>FORNECIMENTO E INSTALAÇÃO DISJUNTOR TERMOMAGNÉTICO DIFERENCIAL BIPOLAR - 25A - SENSIBILIDADE 30MA - 240V</v>
      </c>
      <c r="C38" s="31" t="str">
        <f>Quantitativo!C41</f>
        <v>UND</v>
      </c>
      <c r="D38" s="31">
        <f>Quantitativo!D41</f>
        <v>15</v>
      </c>
      <c r="E38" s="32">
        <f>'Apuração Media'!H37</f>
        <v>442.18</v>
      </c>
      <c r="F38" s="32">
        <f t="shared" si="1"/>
        <v>6632.7</v>
      </c>
    </row>
    <row r="39" spans="1:6" ht="90" x14ac:dyDescent="0.25">
      <c r="A39" s="18">
        <v>28</v>
      </c>
      <c r="B39" s="31" t="str">
        <f>Quantitativo!B42</f>
        <v>INSTAL/LIGACAO PROVISORIA ELETRICA BAIXA TENSAO P/CANT OBRA OBRA, M3-CHAVE 100A CARGA 3KWH,20CV EXCL FORN MEDIDOR</v>
      </c>
      <c r="C39" s="31" t="str">
        <f>Quantitativo!C42</f>
        <v>UND</v>
      </c>
      <c r="D39" s="31">
        <f>Quantitativo!D42</f>
        <v>3</v>
      </c>
      <c r="E39" s="32">
        <f>'Apuração Media'!H38</f>
        <v>1503.74</v>
      </c>
      <c r="F39" s="32">
        <f t="shared" si="1"/>
        <v>4511.22</v>
      </c>
    </row>
    <row r="40" spans="1:6" ht="30" x14ac:dyDescent="0.25">
      <c r="A40" s="18">
        <v>29</v>
      </c>
      <c r="B40" s="31" t="str">
        <f>Quantitativo!B43</f>
        <v>FORNECIMENTO DE ALCOOL EM GEL 70% 1 LTS</v>
      </c>
      <c r="C40" s="31" t="str">
        <f>Quantitativo!C43</f>
        <v>UND</v>
      </c>
      <c r="D40" s="31">
        <f>Quantitativo!D43</f>
        <v>900</v>
      </c>
      <c r="E40" s="32">
        <f>'Apuração Media'!H39</f>
        <v>15.25</v>
      </c>
      <c r="F40" s="32">
        <f t="shared" si="1"/>
        <v>13725</v>
      </c>
    </row>
    <row r="41" spans="1:6" ht="75" x14ac:dyDescent="0.25">
      <c r="A41" s="18">
        <v>30</v>
      </c>
      <c r="B41" s="31" t="str">
        <f>Quantitativo!B44</f>
        <v>FORNECIMENTO E INSTALAÇÃO DE CONJUNTO PARA COLETA SELETIVA DE 60L COM 4 LIXEIRAS COM SUPORTE</v>
      </c>
      <c r="C41" s="31" t="str">
        <f>Quantitativo!C44</f>
        <v>UND</v>
      </c>
      <c r="D41" s="31">
        <f>Quantitativo!D44</f>
        <v>3</v>
      </c>
      <c r="E41" s="32">
        <f>'Apuração Media'!H40</f>
        <v>519.6</v>
      </c>
      <c r="F41" s="32">
        <f t="shared" si="1"/>
        <v>1558.8000000000002</v>
      </c>
    </row>
    <row r="42" spans="1:6" ht="45" x14ac:dyDescent="0.25">
      <c r="A42" s="18">
        <v>31</v>
      </c>
      <c r="B42" s="31" t="str">
        <f>Quantitativo!B45</f>
        <v>FORNECIMENTO DE BARREIRA SANFONADA PANTOGRÁFICA HORIZONTAL REFLETIVA</v>
      </c>
      <c r="C42" s="31" t="str">
        <f>Quantitativo!C45</f>
        <v>UND</v>
      </c>
      <c r="D42" s="31">
        <f>Quantitativo!D45</f>
        <v>6</v>
      </c>
      <c r="E42" s="32">
        <f>'Apuração Media'!H41</f>
        <v>2500</v>
      </c>
      <c r="F42" s="32">
        <f t="shared" si="1"/>
        <v>15000</v>
      </c>
    </row>
    <row r="43" spans="1:6" ht="45" x14ac:dyDescent="0.25">
      <c r="A43" s="18">
        <v>32</v>
      </c>
      <c r="B43" s="31" t="str">
        <f>Quantitativo!B46</f>
        <v xml:space="preserve">FORNECIMENTO E INTALAÇÃO DE INTERNET, QUE ATENDA AS BARREIRAS SANITARIAS  </v>
      </c>
      <c r="C43" s="31" t="str">
        <f>Quantitativo!C46</f>
        <v>UND</v>
      </c>
      <c r="D43" s="31">
        <f>Quantitativo!D46</f>
        <v>3</v>
      </c>
      <c r="E43" s="32">
        <f>'Apuração Media'!H42</f>
        <v>2000</v>
      </c>
      <c r="F43" s="32">
        <f t="shared" si="1"/>
        <v>6000</v>
      </c>
    </row>
    <row r="44" spans="1:6" ht="45" x14ac:dyDescent="0.25">
      <c r="A44" s="18">
        <v>33</v>
      </c>
      <c r="B44" s="31" t="str">
        <f>Quantitativo!B47</f>
        <v>FORNECIMENTO CONJUNTO 5 MARMITAS TÉRMICA PLÁSTICA TERMOPRATOS 1,5L</v>
      </c>
      <c r="C44" s="31" t="str">
        <f>Quantitativo!C47</f>
        <v>UND</v>
      </c>
      <c r="D44" s="31">
        <f>Quantitativo!D47</f>
        <v>30</v>
      </c>
      <c r="E44" s="32">
        <f>'Apuração Media'!H43</f>
        <v>185.9</v>
      </c>
      <c r="F44" s="32">
        <f t="shared" si="1"/>
        <v>5577</v>
      </c>
    </row>
    <row r="45" spans="1:6" ht="60" x14ac:dyDescent="0.25">
      <c r="A45" s="18">
        <v>34</v>
      </c>
      <c r="B45" s="31" t="str">
        <f>Quantitativo!B48</f>
        <v>FORNECIMENTO DE ESCADA EXTENSÍVEL REBITADA EM FIBRA 35 DEGRAUS 10,80 METROS</v>
      </c>
      <c r="C45" s="31" t="str">
        <f>Quantitativo!C48</f>
        <v>UND</v>
      </c>
      <c r="D45" s="31">
        <f>Quantitativo!D48</f>
        <v>2</v>
      </c>
      <c r="E45" s="32">
        <f>'Apuração Media'!H44</f>
        <v>2465.9499999999998</v>
      </c>
      <c r="F45" s="32">
        <f t="shared" si="1"/>
        <v>4931.8999999999996</v>
      </c>
    </row>
    <row r="46" spans="1:6" ht="60" x14ac:dyDescent="0.25">
      <c r="A46" s="18">
        <v>35</v>
      </c>
      <c r="B46" s="31" t="str">
        <f>Quantitativo!B49</f>
        <v xml:space="preserve">FORNECIMENTO DE ESCADA REGULÁVEL DOMÉSTICA DE AÇO COM 5 DEGRAU ALTURA MÁXIMA 5,10 METROS  </v>
      </c>
      <c r="C46" s="31" t="str">
        <f>Quantitativo!C49</f>
        <v>UND</v>
      </c>
      <c r="D46" s="31">
        <f>Quantitativo!D49</f>
        <v>3</v>
      </c>
      <c r="E46" s="32">
        <f>'Apuração Media'!H45</f>
        <v>1525.99</v>
      </c>
      <c r="F46" s="32">
        <f t="shared" si="1"/>
        <v>4577.97</v>
      </c>
    </row>
    <row r="47" spans="1:6" x14ac:dyDescent="0.25">
      <c r="A47" s="90" t="s">
        <v>68</v>
      </c>
      <c r="B47" s="90"/>
      <c r="C47" s="90"/>
      <c r="D47" s="90"/>
      <c r="E47" s="90"/>
      <c r="F47" s="30">
        <f>SUM(F15:F46)</f>
        <v>207892.42</v>
      </c>
    </row>
    <row r="49" spans="1:8" x14ac:dyDescent="0.25">
      <c r="A49" s="91" t="s">
        <v>69</v>
      </c>
      <c r="B49" s="91"/>
      <c r="C49" s="91"/>
      <c r="D49" s="91"/>
      <c r="E49" s="91"/>
      <c r="F49" s="30">
        <f>F12+F47</f>
        <v>312517.42000000004</v>
      </c>
      <c r="G49" t="str">
        <f>[1]!VExtensoFree(F49)</f>
        <v>trezentos e doze mil, quinhentos e dezessete reais e quarenta e dois centavos</v>
      </c>
    </row>
    <row r="51" spans="1:8" x14ac:dyDescent="0.25">
      <c r="H51" t="s">
        <v>72</v>
      </c>
    </row>
  </sheetData>
  <mergeCells count="5">
    <mergeCell ref="A47:E47"/>
    <mergeCell ref="A49:E49"/>
    <mergeCell ref="A7:F7"/>
    <mergeCell ref="A13:F13"/>
    <mergeCell ref="A12:E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COTAÇÃO</vt:lpstr>
      <vt:lpstr>Quantitativo</vt:lpstr>
      <vt:lpstr>Apuração Media</vt:lpstr>
      <vt:lpstr>Orçamentaria</vt:lpstr>
      <vt:lpstr>COTAÇÃO!Area_de_impressao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CPLPC-01</cp:lastModifiedBy>
  <cp:lastPrinted>2020-06-03T21:03:36Z</cp:lastPrinted>
  <dcterms:created xsi:type="dcterms:W3CDTF">2012-03-26T19:48:49Z</dcterms:created>
  <dcterms:modified xsi:type="dcterms:W3CDTF">2020-07-22T14:38:25Z</dcterms:modified>
</cp:coreProperties>
</file>